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875" windowHeight="7725"/>
  </bookViews>
  <sheets>
    <sheet name="ถนน คสล." sheetId="1" r:id="rId1"/>
    <sheet name="ปรับปรุง" sheetId="2" r:id="rId2"/>
    <sheet name="ยกระดับ บุกเบิก" sheetId="3" r:id="rId3"/>
    <sheet name="ท่อเหลี่ยม" sheetId="4" r:id="rId4"/>
    <sheet name="วางท่อ" sheetId="5" r:id="rId5"/>
    <sheet name="ไฟฟ้า" sheetId="6" r:id="rId6"/>
    <sheet name="แผนพานิชย์" sheetId="7" r:id="rId7"/>
    <sheet name="รวม" sheetId="8" r:id="rId8"/>
  </sheets>
  <calcPr calcId="144525"/>
</workbook>
</file>

<file path=xl/calcChain.xml><?xml version="1.0" encoding="utf-8"?>
<calcChain xmlns="http://schemas.openxmlformats.org/spreadsheetml/2006/main">
  <c r="G12" i="8" l="1"/>
  <c r="G10" i="8" l="1"/>
  <c r="G11" i="8"/>
  <c r="C11" i="8"/>
  <c r="D11" i="8"/>
  <c r="E11" i="8"/>
  <c r="F11" i="8"/>
  <c r="B11" i="8"/>
  <c r="G9" i="8"/>
  <c r="C9" i="8"/>
  <c r="D9" i="8"/>
  <c r="E9" i="8"/>
  <c r="F9" i="8"/>
  <c r="B9" i="8"/>
  <c r="F96" i="6"/>
  <c r="G96" i="6"/>
  <c r="H96" i="6"/>
  <c r="I96" i="6"/>
  <c r="E96" i="6"/>
  <c r="F192" i="5"/>
  <c r="G192" i="5"/>
  <c r="H192" i="5"/>
  <c r="I192" i="5"/>
  <c r="E192" i="5"/>
  <c r="F95" i="4"/>
  <c r="G95" i="4"/>
  <c r="H95" i="4"/>
  <c r="I95" i="4"/>
  <c r="E95" i="4"/>
  <c r="F79" i="3"/>
  <c r="G79" i="3"/>
  <c r="H79" i="3"/>
  <c r="I79" i="3"/>
  <c r="E79" i="3"/>
  <c r="F260" i="2"/>
  <c r="E260" i="2"/>
  <c r="F149" i="1"/>
  <c r="E149" i="1"/>
  <c r="F35" i="7"/>
  <c r="G35" i="7"/>
  <c r="H35" i="7"/>
  <c r="I35" i="7"/>
  <c r="E35" i="7"/>
  <c r="C4" i="8" l="1"/>
  <c r="D4" i="8"/>
  <c r="E4" i="8"/>
  <c r="F4" i="8"/>
  <c r="B4" i="8"/>
  <c r="O81" i="3"/>
  <c r="P81" i="3"/>
  <c r="Q81" i="3"/>
  <c r="R81" i="3"/>
  <c r="N81" i="3"/>
  <c r="F43" i="7"/>
  <c r="G43" i="7"/>
  <c r="H43" i="7"/>
  <c r="I43" i="7"/>
  <c r="E43" i="7"/>
  <c r="F194" i="5"/>
  <c r="G194" i="5"/>
  <c r="H194" i="5"/>
  <c r="I194" i="5"/>
  <c r="E194" i="5"/>
  <c r="G4" i="8" l="1"/>
  <c r="O150" i="1"/>
  <c r="P150" i="1"/>
  <c r="G149" i="1" s="1"/>
  <c r="Q150" i="1"/>
  <c r="H149" i="1" s="1"/>
  <c r="R150" i="1"/>
  <c r="I149" i="1" s="1"/>
  <c r="N150" i="1"/>
  <c r="O29" i="2"/>
  <c r="P29" i="2"/>
  <c r="Q29" i="2"/>
  <c r="R29" i="2"/>
  <c r="N29" i="2"/>
  <c r="F95" i="3"/>
  <c r="G95" i="3"/>
  <c r="H95" i="3"/>
  <c r="I95" i="3"/>
  <c r="E95" i="3"/>
  <c r="F98" i="4"/>
  <c r="G98" i="4"/>
  <c r="H98" i="4"/>
  <c r="I98" i="4"/>
  <c r="E98" i="4"/>
  <c r="O196" i="5"/>
  <c r="P196" i="5"/>
  <c r="Q196" i="5"/>
  <c r="R196" i="5"/>
  <c r="N196" i="5"/>
  <c r="O191" i="5"/>
  <c r="P191" i="5"/>
  <c r="Q191" i="5"/>
  <c r="R191" i="5"/>
  <c r="N191" i="5"/>
  <c r="O167" i="5"/>
  <c r="P167" i="5"/>
  <c r="Q167" i="5"/>
  <c r="R167" i="5"/>
  <c r="N167" i="5"/>
  <c r="O143" i="5"/>
  <c r="P143" i="5"/>
  <c r="Q143" i="5"/>
  <c r="R143" i="5"/>
  <c r="N143" i="5"/>
  <c r="O113" i="5"/>
  <c r="P113" i="5"/>
  <c r="Q113" i="5"/>
  <c r="R113" i="5"/>
  <c r="N113" i="5"/>
  <c r="O93" i="5"/>
  <c r="P93" i="5"/>
  <c r="Q93" i="5"/>
  <c r="R93" i="5"/>
  <c r="N93" i="5"/>
  <c r="O71" i="5"/>
  <c r="P71" i="5"/>
  <c r="Q71" i="5"/>
  <c r="R71" i="5"/>
  <c r="N71" i="5"/>
  <c r="O47" i="5"/>
  <c r="P47" i="5"/>
  <c r="Q47" i="5"/>
  <c r="R47" i="5"/>
  <c r="N47" i="5"/>
  <c r="O22" i="5"/>
  <c r="P22" i="5"/>
  <c r="Q22" i="5"/>
  <c r="R22" i="5"/>
  <c r="N22" i="5"/>
  <c r="O98" i="6"/>
  <c r="P98" i="6"/>
  <c r="Q98" i="6"/>
  <c r="R98" i="6"/>
  <c r="N98" i="6"/>
  <c r="I50" i="7" l="1"/>
  <c r="F50" i="7"/>
  <c r="E50" i="7"/>
  <c r="I49" i="7"/>
  <c r="I52" i="7" s="1"/>
  <c r="F49" i="7"/>
  <c r="F52" i="7" s="1"/>
  <c r="E49" i="7"/>
  <c r="E52" i="7" s="1"/>
  <c r="I118" i="6" l="1"/>
  <c r="F118" i="6"/>
  <c r="E118" i="6"/>
  <c r="I117" i="6"/>
  <c r="I120" i="6" s="1"/>
  <c r="F117" i="6"/>
  <c r="F120" i="6" s="1"/>
  <c r="E117" i="6"/>
  <c r="E120" i="6" s="1"/>
  <c r="I112" i="6"/>
  <c r="G112" i="6"/>
  <c r="F112" i="6"/>
  <c r="E112" i="6"/>
  <c r="I195" i="5"/>
  <c r="F195" i="5"/>
  <c r="E195" i="5"/>
  <c r="I105" i="4"/>
  <c r="G105" i="4"/>
  <c r="F105" i="4"/>
  <c r="E105" i="4"/>
  <c r="H284" i="2"/>
  <c r="F284" i="2"/>
  <c r="E284" i="2"/>
  <c r="H283" i="2"/>
  <c r="H286" i="2" s="1"/>
  <c r="F283" i="2"/>
  <c r="F286" i="2" s="1"/>
  <c r="E283" i="2"/>
  <c r="E286" i="2" s="1"/>
  <c r="H280" i="2"/>
  <c r="G280" i="2"/>
  <c r="F280" i="2"/>
  <c r="E280" i="2"/>
  <c r="R271" i="2"/>
  <c r="Q271" i="2"/>
  <c r="P271" i="2"/>
  <c r="O271" i="2"/>
  <c r="C3" i="8" s="1"/>
  <c r="C6" i="8" s="1"/>
  <c r="N271" i="2"/>
  <c r="B3" i="8" s="1"/>
  <c r="B6" i="8" s="1"/>
  <c r="F3" i="8" l="1"/>
  <c r="F6" i="8" s="1"/>
  <c r="I260" i="2"/>
  <c r="E3" i="8"/>
  <c r="E6" i="8" s="1"/>
  <c r="H260" i="2"/>
  <c r="D3" i="8"/>
  <c r="G260" i="2"/>
  <c r="H187" i="1"/>
  <c r="F187" i="1"/>
  <c r="E187" i="1"/>
  <c r="H180" i="1"/>
  <c r="G180" i="1"/>
  <c r="F180" i="1"/>
  <c r="E180" i="1"/>
  <c r="H176" i="1"/>
  <c r="F176" i="1"/>
  <c r="E176" i="1"/>
  <c r="G3" i="8" l="1"/>
  <c r="D6" i="8"/>
  <c r="G6" i="8" s="1"/>
</calcChain>
</file>

<file path=xl/sharedStrings.xml><?xml version="1.0" encoding="utf-8"?>
<sst xmlns="http://schemas.openxmlformats.org/spreadsheetml/2006/main" count="2459" uniqueCount="936">
  <si>
    <t>2. บัญชีโครงการพัฒนาท้องถิ่น</t>
  </si>
  <si>
    <t>แบบ ผ.02</t>
  </si>
  <si>
    <t>รายละเอียดโครงการพัฒนา</t>
  </si>
  <si>
    <t>แผนพัฒนาท้องถิ่น (พ.ศ.2561 – 2565)</t>
  </si>
  <si>
    <t xml:space="preserve">องค์การบริหารส่วนตำบลปันแต  </t>
  </si>
  <si>
    <t>ก.ยุทธศาสตร์จังหวัดที่  1  การเพิ่มขีดความสามารถภาคเกษตร อุตสาหกรรมต่อเนื่องจากการเกษตรและผลิตภัณฑ์ชุมชนและท้องถิ่น</t>
  </si>
  <si>
    <t>ข.ยุทธศาสตร์การพัฒนาของ อปท.ในเขตจังหวัด  ยุทธศาสตร์ที่  1  การพัฒนาโครงสร้างพื้นฐานด้านคมนาคมและระบบโลจิสติกส์</t>
  </si>
  <si>
    <t>ยุทธศาสตร์ที่  1  การพัฒนาโครงสร้างพื้นฐานด้านคมนาคมและระบบโลจิสติกส์</t>
  </si>
  <si>
    <t>1.1 แผนงานเคหะและชุมชน</t>
  </si>
  <si>
    <t>ที่</t>
  </si>
  <si>
    <t>โครงการ</t>
  </si>
  <si>
    <t>วัตถุ</t>
  </si>
  <si>
    <t>เป้าหมาย</t>
  </si>
  <si>
    <t>งบประมาณ</t>
  </si>
  <si>
    <t>ตัวชี้วัด</t>
  </si>
  <si>
    <t>ผลที่คาดว่าจะได้รับ</t>
  </si>
  <si>
    <t>หน่วยงานรับผิดชอบหลัก</t>
  </si>
  <si>
    <t>ประสงค์</t>
  </si>
  <si>
    <t>(ผลผลิตของโครงการ)</t>
  </si>
  <si>
    <t>(KPI)</t>
  </si>
  <si>
    <t>(บาท)</t>
  </si>
  <si>
    <t>ก่อสร้างถนน คสล.สาย</t>
  </si>
  <si>
    <t>เพื่อให้การ</t>
  </si>
  <si>
    <t xml:space="preserve">ถนน คสล.เพิ่มขึ้น </t>
  </si>
  <si>
    <t>การ</t>
  </si>
  <si>
    <t>กองช่าง</t>
  </si>
  <si>
    <t>สัญจร</t>
  </si>
  <si>
    <t>สะดวกขึ้น</t>
  </si>
  <si>
    <t>สะดวก</t>
  </si>
  <si>
    <t>ขึ้น</t>
  </si>
  <si>
    <t xml:space="preserve">กว้าง 5 เมตร ยาว </t>
  </si>
  <si>
    <t>2,200 เมตร หนา 0.15 เมตร</t>
  </si>
  <si>
    <t>ไหล่ทางข้างละ 0.30 เมตร</t>
  </si>
  <si>
    <t xml:space="preserve">ก่อสร้างถนน คสล.สายห้วยสุวรรณ </t>
  </si>
  <si>
    <t xml:space="preserve">ม.3 ต.ปันแต-ม.4 ต.แหลมโตนด </t>
  </si>
  <si>
    <t>585 เมตร  หนา 0.15 เมตร</t>
  </si>
  <si>
    <t>ก่อสร้างถนน คสล.สายบ้าน</t>
  </si>
  <si>
    <t xml:space="preserve">กว้าง 6 เมตร ยาว </t>
  </si>
  <si>
    <t xml:space="preserve">นายย้วน ดำช่วย-กองเกวียน </t>
  </si>
  <si>
    <t>1,300 เมตร</t>
  </si>
  <si>
    <t>ก่อสร้างถนน คสล.สายถนน</t>
  </si>
  <si>
    <t xml:space="preserve">กว้าง 4 เมตร ยาว </t>
  </si>
  <si>
    <t>ติดเขตรถไฟ</t>
  </si>
  <si>
    <t>กอปอ ม.4 -รถไฟ ม.1</t>
  </si>
  <si>
    <t>179 เมตร หนา 0.15 เมตร</t>
  </si>
  <si>
    <t>ก่อสร้างถนน คสล.สาย รร.</t>
  </si>
  <si>
    <t>บ้านปากสระ--บ่อไทร หมู่ที่ 4</t>
  </si>
  <si>
    <t>935 เมตร</t>
  </si>
  <si>
    <t>1,200 เมตร</t>
  </si>
  <si>
    <t>ก่อสร้างถนน คสล.สายซอย</t>
  </si>
  <si>
    <t xml:space="preserve">กว้าง 3 เมตร ยาว </t>
  </si>
  <si>
    <t>200 เมตร</t>
  </si>
  <si>
    <t>ก่อสร้างถนน คสล.สายบ่อไทร-</t>
  </si>
  <si>
    <t>กว้าง 4 เมตร ยาว</t>
  </si>
  <si>
    <t>ในยาง หมู่ที่ 4</t>
  </si>
  <si>
    <t>295 เมตร</t>
  </si>
  <si>
    <t>ก่อสร้างถนน คสล.สายบ้านบ่อไทร</t>
  </si>
  <si>
    <t>กว้าง 3 เมตร ยาว 200 เมตร</t>
  </si>
  <si>
    <t>หมู่ที่ 4</t>
  </si>
  <si>
    <t>พร้อมวางท่อระบายน้ำ</t>
  </si>
  <si>
    <t>1,000 เมตร</t>
  </si>
  <si>
    <t>ก่อสร้างถนน คสล.สายศาลาที่อ่าน</t>
  </si>
  <si>
    <t xml:space="preserve">หนังสือพิมพ์-ตกควน หมู่ที่ 5 </t>
  </si>
  <si>
    <t>190 เมตร</t>
  </si>
  <si>
    <t>ก่อสร้างถนน คสล.สายกอปอ-</t>
  </si>
  <si>
    <t>กว้าง 4 เมตร ยาว 1,342 เมตร</t>
  </si>
  <si>
    <t xml:space="preserve">ท่าฉ้อ หมู่ที่ 5  </t>
  </si>
  <si>
    <t>พร้อมไหล่ทางข้างละ 1 ม.</t>
  </si>
  <si>
    <t xml:space="preserve">นายเติม คงแก้ว หมู่ที่ 5 </t>
  </si>
  <si>
    <t>98 เมตร</t>
  </si>
  <si>
    <t>กว้าง 6 เมตร ยาว</t>
  </si>
  <si>
    <t xml:space="preserve">1,320 เมตร </t>
  </si>
  <si>
    <t xml:space="preserve">ในโหล หมู่ที่ 5 </t>
  </si>
  <si>
    <t>300 เมตร</t>
  </si>
  <si>
    <t xml:space="preserve">นายสมปอง -หนองจังกรอ ม.5  </t>
  </si>
  <si>
    <t>700 เมตร</t>
  </si>
  <si>
    <t>ก่อสร้างถนน คสล.สายในไร่-</t>
  </si>
  <si>
    <t>มาบปลวกขาม  หมู่ที่  6</t>
  </si>
  <si>
    <t>595 เมตร</t>
  </si>
  <si>
    <t>800 เมตร</t>
  </si>
  <si>
    <t xml:space="preserve"> 200 เมตร</t>
  </si>
  <si>
    <t>รุ่งเจริญ หมู่ที่ 6</t>
  </si>
  <si>
    <t xml:space="preserve">บ้านโพธิ์ - ถนนรถไฟ หมู่ที่  7    </t>
  </si>
  <si>
    <t>680 เมตร</t>
  </si>
  <si>
    <t>ก่อสร้างถนน คสล.สายสะพาน</t>
  </si>
  <si>
    <t xml:space="preserve">วังบ่อ-มาบท่อม หมู่ที่  7  </t>
  </si>
  <si>
    <t>560 เมตร</t>
  </si>
  <si>
    <t>ก่อสร้างถนน คสล.สายถนนรถไฟ หมู่ที่ 8 - เขตตำบลพนางตุง</t>
  </si>
  <si>
    <t xml:space="preserve">กว้าง 4 เมตร ยาว 1,000 เมตร </t>
  </si>
  <si>
    <t>ก่อสร้างถนน คสล.สายสุนทรา-</t>
  </si>
  <si>
    <t>500 เมตร</t>
  </si>
  <si>
    <t>ม.6,9</t>
  </si>
  <si>
    <t>650 เมตร</t>
  </si>
  <si>
    <t>มาบยาว หมู่ที่ 9-หัวแค หมู่ที่ 5</t>
  </si>
  <si>
    <t>เสร็จ</t>
  </si>
  <si>
    <t xml:space="preserve">ก่อสร้างถนน คสล.สายโคกประดู่ ม.10-บ้านโพธิ์ ม.7  </t>
  </si>
  <si>
    <t>เพื่อให้การสัญจร</t>
  </si>
  <si>
    <t>กว้าง 4 เมตร ยาว 1,290 เมตร</t>
  </si>
  <si>
    <t>การสัญจร</t>
  </si>
  <si>
    <t>2,000 เมตร</t>
  </si>
  <si>
    <t xml:space="preserve">กว้าง 4 เมตร ยาว 1,520 เมตร </t>
  </si>
  <si>
    <t xml:space="preserve">ตรอกเหรียง หมู่ที่  11  </t>
  </si>
  <si>
    <t>960 เมตร</t>
  </si>
  <si>
    <t>ก่อสร้างถนน คสล.</t>
  </si>
  <si>
    <t xml:space="preserve"> กว้าง 4 เมตร ยาว </t>
  </si>
  <si>
    <t xml:space="preserve">เกาะกลมตก หมู่ที่ 12 </t>
  </si>
  <si>
    <t>กว้าง4 ม. ยาว 310 ม.</t>
  </si>
  <si>
    <t>600 เมตร</t>
  </si>
  <si>
    <t>บ้านนายแดง ชูเกื้อ (เกาะกลมออก) ม.12</t>
  </si>
  <si>
    <t>ก่อสร้างถนน คสล.ทางเข้า</t>
  </si>
  <si>
    <t>เพื่อให้</t>
  </si>
  <si>
    <t xml:space="preserve">สำนักสงฆ์เวฬุวัน หมู่ที่ 12  </t>
  </si>
  <si>
    <t>100 เมตร</t>
  </si>
  <si>
    <t>กว้าง 5 เมตร ยาว 300 เมตร</t>
  </si>
  <si>
    <t>ก่อสร้างถนน คสล.สายไสเจ็ดเจ้า-หนองไอ้เรือ ม.12</t>
  </si>
  <si>
    <t>กว้าง 6 ม.ยาว 950 ม. พร้อมวางท่อระบายน้ำ</t>
  </si>
  <si>
    <t>กว้าง 6 ม.ยาว 685 ม.</t>
  </si>
  <si>
    <t xml:space="preserve">หารเจ - ทุ่งลาน หมู่ที่ 12  </t>
  </si>
  <si>
    <t>พร้อมขุดลอกคูระบายน้ำ</t>
  </si>
  <si>
    <t>กว้าง 4 ม.ยาว 1,115 ม.</t>
  </si>
  <si>
    <t>ม.5 มากกว่า</t>
  </si>
  <si>
    <t>ก่อสร้างถนน คสล.สายซอยป่ากล้วย หมู่ที่ 4</t>
  </si>
  <si>
    <t>กว้าง 3 เมตร ยาว 100 เมตร</t>
  </si>
  <si>
    <t>ก่อสร้างถนน คสล.สายทุ่งลาน</t>
  </si>
  <si>
    <t xml:space="preserve"> ซอย 4 หมู่ที่ 11</t>
  </si>
  <si>
    <t>กว้าง 6 ม. ยาว 520 ม.</t>
  </si>
  <si>
    <t>บ้านโพธิ์ หมู่ที่ 13</t>
  </si>
  <si>
    <t>ก่อสร้างถนนลาดยาง</t>
  </si>
  <si>
    <t xml:space="preserve">ก่อสร้างถนนลาดยางสายปันแต </t>
  </si>
  <si>
    <t xml:space="preserve">หมู่ที่ 5-ช่องหลวน หมู่ที่ 12     </t>
  </si>
  <si>
    <t>435 เมตร</t>
  </si>
  <si>
    <t>ก่อสร้างถนน คสล.สายโรงเรียน</t>
  </si>
  <si>
    <t>อุดมวิทยายน หมู่ที่ 8 ต.ปันแต-</t>
  </si>
  <si>
    <t>2,150 เมตร</t>
  </si>
  <si>
    <t>เปลี่ยนชื่อแล้ว</t>
  </si>
  <si>
    <t>สุนทรา-ป้ายถนนรถไฟ</t>
  </si>
  <si>
    <t>หมู่ที่ 8 ต.พนางตุง</t>
  </si>
  <si>
    <t>(5,160,000)</t>
  </si>
  <si>
    <t>ถนนรถไฟ-เขต พนางตุง</t>
  </si>
  <si>
    <t>ก่อสร้างถนน คสล.รอบแหล่งน้ำแม่กะ หมู่ที่  12</t>
  </si>
  <si>
    <t>การท่องเที่ยว</t>
  </si>
  <si>
    <t>กว้าง 4 เมตร ยาว 4,580 เมตร พร้อมทางเดินเชื่อมสองฝั่ง จำนวน 4 จุด</t>
  </si>
  <si>
    <t>ถนน คสล.เพิ่มขึ้น 4,580 เมตร</t>
  </si>
  <si>
    <t>[[[</t>
  </si>
  <si>
    <t xml:space="preserve"> หมู่ที่ 1 </t>
  </si>
  <si>
    <t>สะพานเหล็ก-หนองกง</t>
  </si>
  <si>
    <t xml:space="preserve">พร้อมวางท่อระบายน้ำ </t>
  </si>
  <si>
    <t>กว้าง 5 เมตร ยาว</t>
  </si>
  <si>
    <t xml:space="preserve"> 1,741 เมตร หนา 0.15 เมตร</t>
  </si>
  <si>
    <t>มีความสะดวก</t>
  </si>
  <si>
    <t>และปลอดภัย</t>
  </si>
  <si>
    <t>และ</t>
  </si>
  <si>
    <t xml:space="preserve">สะพานเรือก -ป่ายูง หมู่ที่  3  </t>
  </si>
  <si>
    <t>ก่อสร้างถนน คสล.สำนักกอ-</t>
  </si>
  <si>
    <t>ม.1,4 ต.แหลมโตนด</t>
  </si>
  <si>
    <t>ใสโดน ม.11,3 ต.ปันแต-</t>
  </si>
  <si>
    <t xml:space="preserve"> 940 เมตร</t>
  </si>
  <si>
    <t xml:space="preserve">โรงรม - ท่าฉ้อ  หมู่ที่  5  </t>
  </si>
  <si>
    <t>ไสปราง หน้าบ้านนางวิน พูนชู หมู่ที่ 6</t>
  </si>
  <si>
    <t>บ้านโพธิ์-บ้านลาว หมู่ที่ 7</t>
  </si>
  <si>
    <t>สุนทรา-ป้ายรถไฟ หมู่ที่ 8</t>
  </si>
  <si>
    <t>ก่อสร้างถนน คสล. สาย</t>
  </si>
  <si>
    <t xml:space="preserve">ในไร่ หมู่ที่ 6 - ใสแพ หมู่ที่  9  </t>
  </si>
  <si>
    <t>ใสหลวง -ทุ่งลาน ม.10</t>
  </si>
  <si>
    <t>ใสหลวง-ห้วยมาบยอม หมู่ที่ 10</t>
  </si>
  <si>
    <t>นายประยูร  หนูคง หมู่ที่ 11</t>
  </si>
  <si>
    <t>สามแยก-บ้าน</t>
  </si>
  <si>
    <t xml:space="preserve">หารเจ-ห้วยแม่กะ หมู่ที่  12  </t>
  </si>
  <si>
    <t xml:space="preserve">เกาะกลมออก หมู่ที่  12  </t>
  </si>
  <si>
    <t xml:space="preserve">หารเจ -หนองไหล หมู่ที่  12  </t>
  </si>
  <si>
    <t>ก่อสร้างถนน คสล.ซอย</t>
  </si>
  <si>
    <t xml:space="preserve"> นางสุนทรา หมู่ที่ 9</t>
  </si>
  <si>
    <t xml:space="preserve">เขากลาง-ถนนรถไฟ หมู่ที่  13 </t>
  </si>
  <si>
    <t>เขากลาง-บ้านโพธิ์ หมู่ที่ 13</t>
  </si>
  <si>
    <t>ถนนมี</t>
  </si>
  <si>
    <t>สภาพดีขึ้น</t>
  </si>
  <si>
    <t>หนองหลัก หมู่ที่ 8</t>
  </si>
  <si>
    <t>นายประจวบ-หนองใหญ่ หมู่ที่ 1</t>
  </si>
  <si>
    <t>1,500 เมตร</t>
  </si>
  <si>
    <t xml:space="preserve"> พร้อมวางท่อระบายน้ำ</t>
  </si>
  <si>
    <t>หมู่ที่ 2</t>
  </si>
  <si>
    <t>ปรับปรุง/ซ่อมแซม/เสริมผิวถนน</t>
  </si>
  <si>
    <t>ซ้ำกับ คสล.</t>
  </si>
  <si>
    <t>สายบ้านปากสระ-บ้านบ่อไทร ม.4</t>
  </si>
  <si>
    <t>1,600 เมตร</t>
  </si>
  <si>
    <t>ปรับปรุง/ซ่อมแซม/เสริมผิวถนนสาย</t>
  </si>
  <si>
    <t>บ้านปันแต-ช่องหลวน ม.5 ถึง ม.12</t>
  </si>
  <si>
    <t>5,415 เมตร</t>
  </si>
  <si>
    <t>450 เมตร</t>
  </si>
  <si>
    <t>บ้านสุนทรา-บ้านในไร่ ม.9</t>
  </si>
  <si>
    <t>2,405 เมตร</t>
  </si>
  <si>
    <t>หมู่ที่ 6</t>
  </si>
  <si>
    <t>1,250 เมตร</t>
  </si>
  <si>
    <t xml:space="preserve">3,300 เมตร  </t>
  </si>
  <si>
    <t>2,250 เมตร</t>
  </si>
  <si>
    <t xml:space="preserve">หนองพลอง หมู่ที่ 6 </t>
  </si>
  <si>
    <t>กว้าง 4 เมตร ยาว 200 เมตร</t>
  </si>
  <si>
    <t>ขยายผิวจราจรถนนลาดยาง</t>
  </si>
  <si>
    <t>2 ข้างๆละ 1 เมตร ยาว</t>
  </si>
  <si>
    <t>หน้าศูนย์ อปพร. หมู่ที่ 6</t>
  </si>
  <si>
    <t>กว้าง 3 เมตร ยาว</t>
  </si>
  <si>
    <t xml:space="preserve">กว้าง  เมตร ยาว </t>
  </si>
  <si>
    <t>ทุ่งลาน หมู่ที่ 10</t>
  </si>
  <si>
    <t xml:space="preserve"> เมตร</t>
  </si>
  <si>
    <t xml:space="preserve"> 1,500 เมตร</t>
  </si>
  <si>
    <t>2,100 เมตร</t>
  </si>
  <si>
    <t>1,800 เมตร</t>
  </si>
  <si>
    <t xml:space="preserve">เกาะมัน หมู่ที่  7  </t>
  </si>
  <si>
    <t>1,200เมตร</t>
  </si>
  <si>
    <t xml:space="preserve">2,200 เมตร </t>
  </si>
  <si>
    <t>ถนนรถไฟคลองกระถิ่น หมู่ที่ 7</t>
  </si>
  <si>
    <t>กว้าง 4 เมตร ยาว 800 เมตร</t>
  </si>
  <si>
    <t xml:space="preserve"> 700 เมตร</t>
  </si>
  <si>
    <t>กว้าง 1.50 เมตร ยาว</t>
  </si>
  <si>
    <t>2,500 เมตร</t>
  </si>
  <si>
    <t>กว้าง 4 เมตร ยาว 500 เมตร</t>
  </si>
  <si>
    <t xml:space="preserve">หนองหลัก หมู่ที่  8 (ทิศตะวันออก) </t>
  </si>
  <si>
    <t xml:space="preserve">ปรับปรุง/ซ่อมแซมถนนสายทางรถไฟ </t>
  </si>
  <si>
    <t>หมู่ที่ 8-ปลายคลอง หมู่ที่ 1</t>
  </si>
  <si>
    <t>5,000 เมตร</t>
  </si>
  <si>
    <t>ปรับปรุง/ซ่อมแซมถนนสายถนนรถไฟ หมู่ที่ 1 -ป้ายสุนทรา หมู่ที่ 8</t>
  </si>
  <si>
    <t xml:space="preserve">กว้าง 4 เมตร ยาว 1,500 เมตร </t>
  </si>
  <si>
    <t>ปรับปรุง/ซ่อมแซมถนนสายถนนรถไฟ หมู่ที่ 8 - เขตตำบลพนางตุง</t>
  </si>
  <si>
    <t>มาบท่อม หมู่ที่ 8</t>
  </si>
  <si>
    <t>850 เมตร</t>
  </si>
  <si>
    <t xml:space="preserve">โคกไม้ไผ่ หมู่ที่  10    </t>
  </si>
  <si>
    <t>กว้าง 4 ม.ยาว 300 ม.</t>
  </si>
  <si>
    <t xml:space="preserve">ป่าชิง หมู่ที่ 10 </t>
  </si>
  <si>
    <t>พร้อมก่อสร้างคูระบายน้ำ</t>
  </si>
  <si>
    <t xml:space="preserve">นายบุญชู  แก้วนุ้ย หมู่ที่ 10  </t>
  </si>
  <si>
    <t xml:space="preserve">นายสมมาตร เขียดนุ้ย หมู่ที่ 10 </t>
  </si>
  <si>
    <t>กว้าง 5 เมตร ยาว 3,000 เมตร</t>
  </si>
  <si>
    <t xml:space="preserve">หนองเจ็ดหาบ หมู่ที่ 10  </t>
  </si>
  <si>
    <t>พร้อมก่อสร้างท่อเหลี่ยม</t>
  </si>
  <si>
    <t xml:space="preserve">นายนวล ฉางแก้ว หมู่ที่ 10  </t>
  </si>
  <si>
    <t>นางวรรณา คงนวล หมู่ที่ 10</t>
  </si>
  <si>
    <t xml:space="preserve">นายเปลือง หนูช่วย หมู่ที่ 10    </t>
  </si>
  <si>
    <t xml:space="preserve">หนองเจ็ดหาบ หมู่ที่  10    </t>
  </si>
  <si>
    <t>400 เมตร</t>
  </si>
  <si>
    <t>ไสงา หมู่ที่  11</t>
  </si>
  <si>
    <t>หมู่ที่ 11</t>
  </si>
  <si>
    <t>พร้อมก่อสร้างสะพาน</t>
  </si>
  <si>
    <t>กว้าง4เมตร ยาว400เมตร</t>
  </si>
  <si>
    <t>กว้าง3เมตร ยาว300เมตร</t>
  </si>
  <si>
    <t xml:space="preserve">นางขำตรี ฉิมรักษ์ หมู่ที่ 12  </t>
  </si>
  <si>
    <t>ช่องหลวน หมู่ที่ 12</t>
  </si>
  <si>
    <t>900 เมตร</t>
  </si>
  <si>
    <t xml:space="preserve"> หมู่ที่ 12</t>
  </si>
  <si>
    <t>กว้าง4 เมตร ยาว 500 เมตร</t>
  </si>
  <si>
    <t xml:space="preserve">นายประพิศ อินยอด หมู่ที่ 12 </t>
  </si>
  <si>
    <t>กว้าง 4 เมตร ยาว 400 เมตร</t>
  </si>
  <si>
    <t xml:space="preserve">คลองชลประทาน หมู่ที่ 12 </t>
  </si>
  <si>
    <t xml:space="preserve">กว้าง 3 เมตร ยาว 600 เมตร </t>
  </si>
  <si>
    <t xml:space="preserve">นายไพรัตน์ ฉิมพลี หมู่ที่ 12 </t>
  </si>
  <si>
    <t>กว้าง 4 เมตร ยาว 300 เมตร</t>
  </si>
  <si>
    <t>หมู่ที่ 12</t>
  </si>
  <si>
    <t>ปรับปรุง/ซ่อมแซมถนนสายหารเจ- ทุ่งลาน หมู่ที่ 12</t>
  </si>
  <si>
    <t xml:space="preserve">กว้าง 6 เมตร ยาว 700 เมตร </t>
  </si>
  <si>
    <t>ปรับปรุง/ซ่อมแซมถนนสายไสเจ็ดเจ้า-หนองไอ้เรือ หมู่ที่ 12</t>
  </si>
  <si>
    <t xml:space="preserve">กว้าง 6 เมตร ยาว 1,400 เมตร </t>
  </si>
  <si>
    <t>เขาอ้อ หมู่ที่ 13</t>
  </si>
  <si>
    <t>หมู่ที่ 1-13</t>
  </si>
  <si>
    <t>ตำบลปันแต</t>
  </si>
  <si>
    <t>ซ่อมแซมบำรุงรักษาทรัพย์สินถนน</t>
  </si>
  <si>
    <t>ในความรับผิดชอบของ อบต.ปันแต</t>
  </si>
  <si>
    <t>รวม</t>
  </si>
  <si>
    <t>ปรับปรุง/ซ่อมแซมถนนสายถนน</t>
  </si>
  <si>
    <t xml:space="preserve">รถไฟทิศตะวันออก หมู่ที่ 1,8 </t>
  </si>
  <si>
    <t>ต.ปันแต- หมู่ที่ 8 ต.พนางตุง</t>
  </si>
  <si>
    <t>1,000 เมตร พร้อมวางท่อระบายน้ำ</t>
  </si>
  <si>
    <t>1,115 เมตร พร้อมวางท่อระบายน้ำ</t>
  </si>
  <si>
    <t>ปรับปรุง/ซ่อมแซมถนนสาย</t>
  </si>
  <si>
    <t>เหมืองหว้า  หมู่ที่  1</t>
  </si>
  <si>
    <t>ปรับปรุง/ซ่อมแซมถนนสายบ้าน</t>
  </si>
  <si>
    <t>ปรับปรุง/ซ่อมแซมถนนสายคันคลอง</t>
  </si>
  <si>
    <t>ปรับปรุง/ซ่อมแซมถนนสายซอยป่ากล้วย หมู่ที่ 4</t>
  </si>
  <si>
    <t>ปรับปรุง/ซ่อมแซมถนนสายไสปราง-</t>
  </si>
  <si>
    <t>ปรับปรุง/ซ่อมแซมถนนสายช่องบล๊อค-</t>
  </si>
  <si>
    <t>ปรับปรุง/ซ่อมแซมถนนสายโคกไม้ไผ่-</t>
  </si>
  <si>
    <t>ปรับปรุง/ซ่อมแซมถนนสายรถไฟ-</t>
  </si>
  <si>
    <t>ปรับปรุง/ซ่อมแซมถนนสายเกาะท่อม-</t>
  </si>
  <si>
    <t>ปรับปรุง/ซ่อมแซมถนนสายปากทอน-</t>
  </si>
  <si>
    <t>ปรับปรุง/ซ่อมแซมถนนสายซอยใสหลวง-</t>
  </si>
  <si>
    <t>ปรับปรุง/ซ่อมแซมถนนสายซอยบ้าน</t>
  </si>
  <si>
    <t>ปรับปรุง/ซ่อมแซมถนนสายปากลาน-</t>
  </si>
  <si>
    <t>ปรับปรุง/ซ่อมแซมถนนสายนบนวล-</t>
  </si>
  <si>
    <t xml:space="preserve">ปรับปรุง/ซ่อมแซมถนนสายหนองกก- </t>
  </si>
  <si>
    <t xml:space="preserve">ปรับปรุง/ซ่อมแซมถนนสายทุ่งลาน ซอย 1 </t>
  </si>
  <si>
    <t>ปรับปรุง/ซ่อมแซมถนนสายตรอกลาน</t>
  </si>
  <si>
    <t>ปรับปรุง/ซ่อมแซมถนนสายสายหน้าบ้าน</t>
  </si>
  <si>
    <t>ปรับปรุง/ซ่อมแซมถนนสายห้วยแม่กะ-</t>
  </si>
  <si>
    <t>ปรับปรุง/ซ่อมแซมถนนสายเขากลาง-</t>
  </si>
  <si>
    <t>ปรับปรุง/ซ่อมแซมถนนภายในพื้นที่</t>
  </si>
  <si>
    <t>ปรับปรุง/ซ่อมแซมถนนจากหนองชุมพระ</t>
  </si>
  <si>
    <t xml:space="preserve"> หมู่ที่ 1-หนองหลัก หมู่ที่ 8</t>
  </si>
  <si>
    <t>มาบปลวกขาม-นบโหนด หมู่ที่ 2 - หมู่ที่  5</t>
  </si>
  <si>
    <t>หัวแค หมู่ที่  2</t>
  </si>
  <si>
    <t>ปรับปรุง/ซ่อมแซมถนนสายเกาะหมู-</t>
  </si>
  <si>
    <t>ปรับปรุง/ซ่อมแซมถนนสายหัวแค-</t>
  </si>
  <si>
    <t>ม่วงค้อม หมู่ที่ 2</t>
  </si>
  <si>
    <t>ปรับปรุง/ซ่อมแซมถนนสายซอย</t>
  </si>
  <si>
    <t>ร่วมใจ-สายหนองทุงต้นไทร ม.3</t>
  </si>
  <si>
    <t>ปรับปรุง/ซ่อมแซมถนนสายสามแยก</t>
  </si>
  <si>
    <t>นายย้วน ดำช่วย-กองเกวียน ม.3 ต.ปันแต</t>
  </si>
  <si>
    <t>ปรับปรุง/ซ่อมแซมถนนสายมาบไอ้จ้ง</t>
  </si>
  <si>
    <t>(ถนนรถไฟฝั่งตะวันออก)-ศาลาสะพานเหล็ก ม.4</t>
  </si>
  <si>
    <t>ปรับปรุง/ซ่อมแซมถนนสายข้าง</t>
  </si>
  <si>
    <t xml:space="preserve">ที่ทำการ อบต.ปันแต-ไสงา หมู่ที่ 5 </t>
  </si>
  <si>
    <t>กว้าง 4 เมตร ยาว 1,500 เมตร</t>
  </si>
  <si>
    <t>ทางเกวียน หมู่ที่ 6  หมู่ที่ 9</t>
  </si>
  <si>
    <t>ปรับปรุง/ซ่อมแซมถนนสายตกควน-</t>
  </si>
  <si>
    <t xml:space="preserve">ใสงา ม.5-บ้านใสปราง หมู่ที่ 6 </t>
  </si>
  <si>
    <t xml:space="preserve"> 500 เมตร พร้อมวางท่อระบายน้ำ</t>
  </si>
  <si>
    <t>ปรับปรุง/ซ่อมแซมสายซอยบ้าน</t>
  </si>
  <si>
    <t>นายทิ้ง คงชู หมู่ที่ 6</t>
  </si>
  <si>
    <t>ปรับปรุง/ซ่อมแซมถนนสายเลียบ</t>
  </si>
  <si>
    <t xml:space="preserve">เหมืองส่งน้ำชลประทานบ้านโพธิ์ หมู่ที่ 7 </t>
  </si>
  <si>
    <t>ปรับปรุง/ซ่อมแซมถนนจากนา</t>
  </si>
  <si>
    <t>นายแคล้ว ทองเย็น หมู่ที่ 7– เขตหมู่ที่  13</t>
  </si>
  <si>
    <t>ปรับปรุง/ซ่อมแซมถนนสายคลอง</t>
  </si>
  <si>
    <t>บ้านโพธิ์-ชลประทาน หมู่ที่ 7</t>
  </si>
  <si>
    <t>ปรับปรุง/ซ่อมแซมถนนสายป้าย</t>
  </si>
  <si>
    <t>สุนทรา-เขากลาง หมู่ที่ 8,7,13 (ทิศตะวันตก)</t>
  </si>
  <si>
    <t xml:space="preserve">ปรับปรุง/ซ่อมแซมถนนสายป่าชิง </t>
  </si>
  <si>
    <t xml:space="preserve">หมู่ที่ 10-หนองเจ็ดหาบ หมู่ที่ 7  </t>
  </si>
  <si>
    <t>ปรับปรุง/ซ่อมแซมถนนสายวังบ่อ-</t>
  </si>
  <si>
    <t>ปรับปรุง/ซ่อมแซมถนนสายดอนนูด-</t>
  </si>
  <si>
    <t xml:space="preserve">ควนบก หมู่ที่  10    </t>
  </si>
  <si>
    <t>บ้านนายปลื้ม อินทเสโน-หนองไหล ม.11</t>
  </si>
  <si>
    <t>ยายยวน หมู่ที่  11</t>
  </si>
  <si>
    <t xml:space="preserve">ปรับปรุง/ซ่อมแซมถนนสายร่วมใจ 2 </t>
  </si>
  <si>
    <t xml:space="preserve">ปรับปรุง/ซ่อมแซมถนนสายเยาว์บุรินทร์ </t>
  </si>
  <si>
    <t xml:space="preserve">ปรับปรุง/ซ่อมแซมถนนสายร่วมใจ 1 </t>
  </si>
  <si>
    <t>กว้าง 4 เมตร ยาว 800</t>
  </si>
  <si>
    <t xml:space="preserve"> เมตร พร้อมวางท่อระบายน้ำ</t>
  </si>
  <si>
    <t>บ้านคุณอารีย์ ยอดแก้ว-</t>
  </si>
  <si>
    <t>หนองยางป่ายูง หมู่ที่ 3</t>
  </si>
  <si>
    <t>กว้าง 5 เมตร ยาว 1,500 เมตร</t>
  </si>
  <si>
    <t>ปรับปรุง</t>
  </si>
  <si>
    <t xml:space="preserve">เกาะไทร หมู่ที่ 13 </t>
  </si>
  <si>
    <t>ยกระดับถนน</t>
  </si>
  <si>
    <t>ยกระดับถนนสายหนองชุมพระ-</t>
  </si>
  <si>
    <t xml:space="preserve">เหมืองส่งน้ำพลังงานไฟฟ้า ม. 1  </t>
  </si>
  <si>
    <t>กว้าง 6 เมตร ยาว 1,800 เมตร</t>
  </si>
  <si>
    <t xml:space="preserve">ยกระดับถนนสายหนองพงแรด </t>
  </si>
  <si>
    <t>ม.1,4 ต.ปันแต- 2 ต.แหลมโตนด</t>
  </si>
  <si>
    <t>ยกระดับถนนสายสะพานเหล็กเลียบ</t>
  </si>
  <si>
    <t>เหมืองส่งน้ำพลังงานไฟฟ้า ม.1-ม.8</t>
  </si>
  <si>
    <t>ยกระดับถนนสายซอยบ้าน</t>
  </si>
  <si>
    <t>นายสมพงษ์ -บ้านนายสมนึก หมู่ที่ 2</t>
  </si>
  <si>
    <t>ยกระดับถนนสายนบใหญ่ หมู่ที่ 4-</t>
  </si>
  <si>
    <t xml:space="preserve">บ้าน ด.ต.สมพร เดชสถิตย์ หมู่ที่ 2 </t>
  </si>
  <si>
    <t xml:space="preserve">1,200 เมตร </t>
  </si>
  <si>
    <t>ยกระดับถนนข้ามรางรถไฟสาย</t>
  </si>
  <si>
    <t xml:space="preserve">กว้าง 3 เมตร </t>
  </si>
  <si>
    <t>บ่อไทร-มาบไอ้จ้ง หมู่ที่ 4</t>
  </si>
  <si>
    <t>ยาว 100 เมตร</t>
  </si>
  <si>
    <t>ยกระดับถนนสายทางข้ามถนนรถไฟ-</t>
  </si>
  <si>
    <t>ช่องหนองหลัก หมู่ที่ 8</t>
  </si>
  <si>
    <t xml:space="preserve">1,800 เมตร </t>
  </si>
  <si>
    <t xml:space="preserve">ยกระดับถนนสายบ้าน  </t>
  </si>
  <si>
    <t>ยกระดับถนนสายบ้านเขากลาง-</t>
  </si>
  <si>
    <t>ยกระดับถนนในพื้นที่ตำบลปันแต</t>
  </si>
  <si>
    <t>บุกเบิกถนน</t>
  </si>
  <si>
    <t>บุกเบิกถนนสายช่องแดน-หนองกง ม.1</t>
  </si>
  <si>
    <t>บุกเบิกถนนสายเหมืองส่งน้ำ</t>
  </si>
  <si>
    <t>ชลประทานบ้านโพธิ์ หมู่ที่ 7</t>
  </si>
  <si>
    <t>บุกเบิกถนนสายป่าโหนด -ใสแพ หมู่ที่ 9</t>
  </si>
  <si>
    <t>บุกเบิกถนนสายทางเข้าสวน</t>
  </si>
  <si>
    <t>สาธารณะเกาะหยี หมู่ที่  3</t>
  </si>
  <si>
    <t>บุกเบิกพร้อมยกระดับถนนสาย</t>
  </si>
  <si>
    <t>บุกเบิกถนนสายด่านเหรียง-</t>
  </si>
  <si>
    <t>ท่าฉ้อ หมู่ที่ 11</t>
  </si>
  <si>
    <t xml:space="preserve">บุกเบิกถนนสายนบใหญ่-ช่องแดน </t>
  </si>
  <si>
    <t xml:space="preserve">บุกเบิกถนนสายในยาง-ช่องแดน </t>
  </si>
  <si>
    <t>บุกเบิกถนนสายในโหล-</t>
  </si>
  <si>
    <t xml:space="preserve">ช่องขี้เหล็ก หมู่ที่ 5 </t>
  </si>
  <si>
    <t xml:space="preserve">บุกเบิกถนนสายทุ่งลาน-ใสปราง </t>
  </si>
  <si>
    <t>บุกเบิกถนนภายในพื้นที่ตำบลปันแต</t>
  </si>
  <si>
    <t>1,500 เมตร พร้อมวางท่อระบายน้ำ</t>
  </si>
  <si>
    <t>150  เมตร พร้อมวางท่อระบายน้ำ</t>
  </si>
  <si>
    <t>300 เมตร พร้อมวางท่อระบายน้ำ</t>
  </si>
  <si>
    <t>ยกระดับถนนสายหนองทุง-</t>
  </si>
  <si>
    <t>บ้านคุณอารีย์ หมู่ที่ 3</t>
  </si>
  <si>
    <t xml:space="preserve">กว้าง 4 เมตร </t>
  </si>
  <si>
    <t>ยาว 500 เมตร</t>
  </si>
  <si>
    <t xml:space="preserve">กว้าง5เมตร ยาว </t>
  </si>
  <si>
    <t>1,000 เมตร  พร้อมวางท่อระบายน้ำ</t>
  </si>
  <si>
    <t>ก่อสร้าง</t>
  </si>
  <si>
    <t>1.ข้ามคลองโคกออก หมู่ที่ 8</t>
  </si>
  <si>
    <t>สะพาน คสล.</t>
  </si>
  <si>
    <t>ขนาด 6 X 8 เมตร</t>
  </si>
  <si>
    <t>2.ถนนสายทุ่งลาน ซอย 5 หมู่ที่ 11</t>
  </si>
  <si>
    <t>จำนวน 1 จุด</t>
  </si>
  <si>
    <t>3.บ้านเขากลาง หมู่ที่ 13</t>
  </si>
  <si>
    <t>4.ข้ามคลองบ้านนายสุข ทองโอน หมู่ที่ 1</t>
  </si>
  <si>
    <t xml:space="preserve">กว้าง 2 เมตร ยาว 15 เมตร  พร้อมราวสะพาน </t>
  </si>
  <si>
    <t>5.ข้ามคลองปันแตถนนสายหนองชุมพระ-สายพงแรด ม.1</t>
  </si>
  <si>
    <t>กว้าง 5 เมตร ยาว 20 เมตร</t>
  </si>
  <si>
    <t>6.ท่าฉ้อ หมู่ที่ 5 ขนาด 8 X 20 เมตร</t>
  </si>
  <si>
    <t>7.ข้ามคลองหนองหลัก หมู่ที่ 8 กว้าง 6 เมตร</t>
  </si>
  <si>
    <t>ขยายสะพาน</t>
  </si>
  <si>
    <t>1.หนองทุง หมู่ที่ 3</t>
  </si>
  <si>
    <t>กว้าง 6 เมตร ยาว 10 เมตร</t>
  </si>
  <si>
    <t>2.เขากลาง ม.13</t>
  </si>
  <si>
    <t>3.ข้ามมาบไอ้จ้ง บ่อไทร ม.4-ต.แหลมโตนด</t>
  </si>
  <si>
    <t>กว้าง 5 เมตร ยาว 10 เมตร</t>
  </si>
  <si>
    <t>คูระบายน้ำ คสล.</t>
  </si>
  <si>
    <t>ระบายน้ำ</t>
  </si>
  <si>
    <t>รวดเร็วขึ้น</t>
  </si>
  <si>
    <t>2.สายทุ่งลาน ซอย 5-หอประชุมทุ่งลาน</t>
  </si>
  <si>
    <t>3.จาก รพ.สต.ปันแต ม.6-มาบปลวกขาม ม.5</t>
  </si>
  <si>
    <t>ยาว 1,500 เมตร</t>
  </si>
  <si>
    <t>4.จากบ้านนางพรพิมล  ชูพุ่ม</t>
  </si>
  <si>
    <t>หน้าโรงเรียนอุดมวิทยายน ม.8</t>
  </si>
  <si>
    <t>กว้าง 0.60 ม. ยาว 500 ม.</t>
  </si>
  <si>
    <t>5.ซอยรุ่งโรจน์ ม.9 กว้าง0.60 ม.ยาว 200 ม.</t>
  </si>
  <si>
    <t xml:space="preserve">6.ถนนสายซอยใสหลวง-ป่าชิง หมู่ที่ 10 </t>
  </si>
  <si>
    <t>ยาว 300 เมตร</t>
  </si>
  <si>
    <t xml:space="preserve">7.จากบ้านนายพัก -โรงเรียนอุดมวิทยายน หมู่ที่ 8 </t>
  </si>
  <si>
    <t>กว้าง 0.60 ม. ยาว 300 ม.</t>
  </si>
  <si>
    <t>มีท่อเหลี่ยม</t>
  </si>
  <si>
    <t>ท่อเหลี่ยม คสล.</t>
  </si>
  <si>
    <t>ขนาด1.50x1.50 ม.ยาว 6 ม.</t>
  </si>
  <si>
    <t xml:space="preserve">/ท่อบล๊อค </t>
  </si>
  <si>
    <t>ขนาด1.20x1.20 ม.ยาว 8 ม.</t>
  </si>
  <si>
    <t xml:space="preserve">ม.10 ขนาด1.50x1.50 เมตร </t>
  </si>
  <si>
    <t>จำนวน 2 ช่องทาง</t>
  </si>
  <si>
    <t>ขนาด1.80x1.80 ม.ยาว 8 ม.</t>
  </si>
  <si>
    <t>ที่ทำการ อบต.ปันแต ม.5 จำนวน 1 จุด</t>
  </si>
  <si>
    <t>ขนาด 1.50X1.50 ม. จำนวน 2 ช่องทาง</t>
  </si>
  <si>
    <t>บ้านโพธิ์ ม.7  จำนวน 1 จุด</t>
  </si>
  <si>
    <t>ม.10 จำนวน 1 จุด</t>
  </si>
  <si>
    <t>ม.12 จำนวน 3 จุด</t>
  </si>
  <si>
    <t>กว้าง 2 เมตร ยาว 8 เมตร</t>
  </si>
  <si>
    <t>จำนวน 1 ช่องทาง ขนาด 1.5X8 ม.</t>
  </si>
  <si>
    <t>ก่อสร้างท่อระบายน้ำ</t>
  </si>
  <si>
    <t>1.จากบ้านนายถนอม ขำตรี-</t>
  </si>
  <si>
    <t>พร้อมฝาปิด</t>
  </si>
  <si>
    <t>ช่องบล๊อคนานายแคล้ว ทองเย็น ม.7</t>
  </si>
  <si>
    <t>ขนาด 0.50X0.50 ม.</t>
  </si>
  <si>
    <t xml:space="preserve">2.สายสะพานเรือก-เกาะหยี-หนองทุง </t>
  </si>
  <si>
    <t>หมู่ที่ 3 กว้าง 1.5 เมตร</t>
  </si>
  <si>
    <t>1.สายสะพานเหล็ก-หนองกง</t>
  </si>
  <si>
    <t>หมู่ที่ 1 จำนวน 1 จุด</t>
  </si>
  <si>
    <t>3.สายสะพานเหล็ก หมู่ที่ 1-</t>
  </si>
  <si>
    <t>ถนนรถไฟ หมู่ที่ 4 จำนวน 1 จุด</t>
  </si>
  <si>
    <t>5.สายเกาะหมู-หัวแค หมู่ที่ 2</t>
  </si>
  <si>
    <t xml:space="preserve">6.สายมาบปลวกขาม-นบโหนด </t>
  </si>
  <si>
    <t>หมู่ที่ 2-หมู่ที่ 5 จำนวน 1 จุด</t>
  </si>
  <si>
    <t>7.สายป่ายูง-บ้าน</t>
  </si>
  <si>
    <t>นายพรชัย เสนรุ่ย ม.3 จำนวน 2 จุด</t>
  </si>
  <si>
    <t xml:space="preserve">8.สายสำนักกอ-สะพานเรือก ม.3 </t>
  </si>
  <si>
    <t>บ้านนางสารภี จำนวน 2 ช่องทาง</t>
  </si>
  <si>
    <t xml:space="preserve">9.สายสะพานเรือก-เกาะหยี-หนองทุง </t>
  </si>
  <si>
    <t>10.สายใสโดน-ควนทราย ม.3</t>
  </si>
  <si>
    <t>จำนวน 5 จุด</t>
  </si>
  <si>
    <t>11.สายหนองยาง-ไสโดน หมู่ที่ 3</t>
  </si>
  <si>
    <t xml:space="preserve">14.สายเหมืองช่องแดน-คลองขุด </t>
  </si>
  <si>
    <t>ม.4 ขนาด 1.00x1.00 เมตร</t>
  </si>
  <si>
    <t>16.สายบ่อไทร หมู่ที่ 4</t>
  </si>
  <si>
    <t>17.สายหัวแค-สุนทรา ม.5</t>
  </si>
  <si>
    <t>18.สายหัวแค-ม่วงค้อม ม.5</t>
  </si>
  <si>
    <t>ขนาด 0.60X1.00 ม.</t>
  </si>
  <si>
    <t>19.สายในไร่ ม.6</t>
  </si>
  <si>
    <t xml:space="preserve">ขนาด 1.00x1.00 เมตร </t>
  </si>
  <si>
    <t>20.สายใสปราง-หน้าบ้าน</t>
  </si>
  <si>
    <t>นางวิน พูนชู ม.6</t>
  </si>
  <si>
    <t>21.สายช่องบล๊อก ม.6-</t>
  </si>
  <si>
    <t xml:space="preserve">สะพานวังบ่อ ม.7 </t>
  </si>
  <si>
    <t xml:space="preserve">22..สายเหมืองบ้านโพธิ์-ถนนรถไฟ </t>
  </si>
  <si>
    <t xml:space="preserve">ม.7 ขนาด 1.00x1.00 เมตร </t>
  </si>
  <si>
    <t xml:space="preserve">23.หนองไอ้เล-ช่องสะพานควาย </t>
  </si>
  <si>
    <t xml:space="preserve">ม.8 ขนาด 1.00x1.00 เมตร </t>
  </si>
  <si>
    <t>24.สายเกาะท่อม-มาบท่อม ม.8</t>
  </si>
  <si>
    <t>25.สายทางเกวียน-สะพานคว้าน ม.8</t>
  </si>
  <si>
    <t>จำนวน 2 จุด</t>
  </si>
  <si>
    <t>26.โคกออก ม.8</t>
  </si>
  <si>
    <t>27.ถนนรถไฟบ้านสุนทรา-</t>
  </si>
  <si>
    <t>นบหนองหลัก หมู่ที่ 8</t>
  </si>
  <si>
    <t xml:space="preserve">28.ถนนสายสุนทรา-มาบยาว ม.9 </t>
  </si>
  <si>
    <t xml:space="preserve">29.ถนนสายสุนทรา-บ้านโพธิ์ ม.9 </t>
  </si>
  <si>
    <t xml:space="preserve">30.หน้าบ้านนายจำรัส พรมบุญ </t>
  </si>
  <si>
    <t>หมู่ที่ 10</t>
  </si>
  <si>
    <t xml:space="preserve">32.หน้าสำนักปฏิบัติธรรมบ้านใสหลวง ม.10 </t>
  </si>
  <si>
    <t>33.สายหน้าบ้านนายคล่อง พรมบุญ-</t>
  </si>
  <si>
    <t>บ้านนางแคล้ว เทพชุมนุม ม.10</t>
  </si>
  <si>
    <t>34.สามแยกสำนักกอ หมู่ที่ 11-</t>
  </si>
  <si>
    <t>สี่แยกโรงรม เขต หมู่ที่ 5</t>
  </si>
  <si>
    <t>35.ถนนสายทุ่งลาน-บ้านในไร่</t>
  </si>
  <si>
    <t xml:space="preserve"> หมู่ที่ 11 จำนวน 6 จุด</t>
  </si>
  <si>
    <t>หมู่ที่ 12 จำนวน 1 จุด</t>
  </si>
  <si>
    <t>หมู่ที่ 12  จำนวน 1 จุด</t>
  </si>
  <si>
    <t>สำนักกอ หมู่ที่ 11 จำนวน 2 จุด</t>
  </si>
  <si>
    <t>41.สายไสเจ็ดเจ้า-หนองไอ้เรือ หมู่ที่ 12</t>
  </si>
  <si>
    <t>ม.3 ต.ควนขนุน จำนวน 1 จุด</t>
  </si>
  <si>
    <t xml:space="preserve">42.ถนนสายตรอกลาน </t>
  </si>
  <si>
    <t>43.ถนนสายบ้านนายกระจ่าง เทพรักษ์</t>
  </si>
  <si>
    <t>44.ถนนสายเยาว์บุรินทร์ หมู่ที่ 12</t>
  </si>
  <si>
    <t>2 จุด ขนาด 0.80X0.80 เมตร</t>
  </si>
  <si>
    <t>45.ถนนสายเขียวรุ่งเรือง หมู่ที่ 12</t>
  </si>
  <si>
    <t>46..หนองแม็คโคร ม.12</t>
  </si>
  <si>
    <t xml:space="preserve">ขนาด 0.60x1.00 เมตร </t>
  </si>
  <si>
    <t xml:space="preserve">47.ถนนสายเขากลาง-ถนนรถไฟ </t>
  </si>
  <si>
    <t>หมู่ที่ 13</t>
  </si>
  <si>
    <t>48.หมู่ที่ 1-13</t>
  </si>
  <si>
    <t>กว้าง 3 ม. ยาว 800 ม.</t>
  </si>
  <si>
    <t>พร้อมก่อสร้างประตูเปิด-ปิด กว้าง 1.5 ม.</t>
  </si>
  <si>
    <t xml:space="preserve">2.สายสะพานเรือก-สำนักกอ-ไสโดน </t>
  </si>
  <si>
    <t>หมู่ที่ 3 กว้าง 1 เมตร ยาว 3,500 เมตร</t>
  </si>
  <si>
    <t>พร้อมวางท่อ</t>
  </si>
  <si>
    <t>3.บ้านป่ายูง-ห้วยสุวรรณ ม.3</t>
  </si>
  <si>
    <t>กว้าง 1 ม. ยาว 800 ม.พร้อมวางท่อ</t>
  </si>
  <si>
    <t xml:space="preserve">4.สายห้วยสุวรรณ-ศาลาคลองเกวียน ม.3 </t>
  </si>
  <si>
    <t>กว้าง 6 ม.ยาว 2,500 ม.</t>
  </si>
  <si>
    <t xml:space="preserve"> พร้อมวางท่อระบายน้ำ </t>
  </si>
  <si>
    <t>5.สายหนองยาง-ไสโดน ม.3</t>
  </si>
  <si>
    <t>กว้าง1ม.ยาว500 ม.พร้อมวางท่อ</t>
  </si>
  <si>
    <t>6.หน้าบ้านนายเริ่ม ทองแดง-</t>
  </si>
  <si>
    <t>วังหลุมพอ ม.6</t>
  </si>
  <si>
    <t>7.ถนน รพช.-บ้านไสปราง ม.6</t>
  </si>
  <si>
    <t>กว้าง 1.50 ม.ยาว 1,000 ม.</t>
  </si>
  <si>
    <t>8.สาย รพ.สต.ปันแต-วังหลุมพอ</t>
  </si>
  <si>
    <t>กองเกวียน ม.6 กว้าง 1 เมตร ยาว 300 เมตร</t>
  </si>
  <si>
    <t>9.สายบ้านในไร่ ม.6-สุนทราออก ม.8</t>
  </si>
  <si>
    <t>กว้าง1ม.ยาว2,000ม.ลึก1.50ม.</t>
  </si>
  <si>
    <t>10.หน้าบ้านนายประกอบ รุ่นหมาด-</t>
  </si>
  <si>
    <t xml:space="preserve">สามแยกทางเข้าบ้านนายสุพัตร์ แสงดำ ม.6 </t>
  </si>
  <si>
    <t>กว้าง 1 ม.ยาว 500 ม.</t>
  </si>
  <si>
    <t>11.หน้าบ้านนางพุ่ม เกิดดำ ม.6-มาบปลวกขาม</t>
  </si>
  <si>
    <t>กว้าง 3 ม.ยาว 2,000 ม.</t>
  </si>
  <si>
    <t>12.วังกุระ-อปพร. ม.6 ยาว 500 ม.</t>
  </si>
  <si>
    <t>13.เขตถนนรถไฟฝั่งตะวันออก-</t>
  </si>
  <si>
    <t>นานายประหยัด สารพิธยะธร ม.7- เขานุ้ย ม.13</t>
  </si>
  <si>
    <t>กว้าง 4 เมตร ยาว 1,800 เมตร</t>
  </si>
  <si>
    <t>14.ช่องหนองหลัก-คลองบ้านโพธิ์</t>
  </si>
  <si>
    <t>ม.7 ยาว 700 เมตร</t>
  </si>
  <si>
    <t>15.นบกว้านเหมืองน้ำเดิม-</t>
  </si>
  <si>
    <t>หมอนกลาง ม.8 ยาว 1,250 ม.</t>
  </si>
  <si>
    <t>18.สะพานกว้าน-ถนนรถไฟ ม.8</t>
  </si>
  <si>
    <t>กว้าง 1 เมตร ยาว 1,500 เมตร</t>
  </si>
  <si>
    <t xml:space="preserve">19.ถนนสายทางเบี่ยงสุนทรา-บ้านโพธิ์ ม.9 </t>
  </si>
  <si>
    <t>กว้าง 1.20 ม.ยาว 500 ม.พร้อมวางท่อระบายน้ำ</t>
  </si>
  <si>
    <t>20.จากบ้านนางเพิ่ม สังข์แก้ว-</t>
  </si>
  <si>
    <t>หน้าสำนักปฎิบัติธรรมบ้านใสหลวง ม.10 ระยะทาง 1,600 เมตร</t>
  </si>
  <si>
    <t>21.หน้าบ้านนายคล่อง-บ้านนางแคล้ว ม.10</t>
  </si>
  <si>
    <t>กว้าง 1 ม.ยาว 300 ม.พร้อมวางท่อระบายน้ำ</t>
  </si>
  <si>
    <t>22.สามแยกสำนักกอ ม.11-</t>
  </si>
  <si>
    <t>สี่แยกโรงรม เขต ม.5</t>
  </si>
  <si>
    <t>2 ข้าง ระยะทาง 4,000 เมตร พร้อมวางท่อระบายน้ำ</t>
  </si>
  <si>
    <t>23.ทุ่งลาน ม.11- เขต ม.6</t>
  </si>
  <si>
    <t>กว้าง 1 เมตร ยาว 1,000 เมตร</t>
  </si>
  <si>
    <t>24.สายไสเจ็ดเจ้า-หนองไอ้เรือ ม.12</t>
  </si>
  <si>
    <t>กว้าง1.50ม.ยาว 2,000ม.ลึก1ม.</t>
  </si>
  <si>
    <t>25.สายหารเจ-ทุ่งลาน ม.12</t>
  </si>
  <si>
    <t>กว้าง 1 ม.ยาว 1,800 ม.</t>
  </si>
  <si>
    <t>26.หมู่ที่ 1-13</t>
  </si>
  <si>
    <t>ปรับปรุงซ่อมแซม</t>
  </si>
  <si>
    <t>ระยะทาง 400 เมตร</t>
  </si>
  <si>
    <t>คูระบายน้ำ ม.9 พร้อมทำฝาปิด</t>
  </si>
  <si>
    <t>เ</t>
  </si>
  <si>
    <t>1.สายนบโหนด ม. 2-</t>
  </si>
  <si>
    <t>ถนนรถไฟ ม.1 ยาว 1,300 เมตร</t>
  </si>
  <si>
    <t>ช่องทาง</t>
  </si>
  <si>
    <t>1.สายเหมืองหว้า หมู่ที่ 1</t>
  </si>
  <si>
    <t>2.สายหนองพงแรด หมู่ที่ 1</t>
  </si>
  <si>
    <t>8. หมู่ที่ 1 -13</t>
  </si>
  <si>
    <t>3.สายหนองกง หมู่ที่ 1</t>
  </si>
  <si>
    <t>4.สายกอปอ-ถนนรถไฟ ม.2</t>
  </si>
  <si>
    <t>5.ช่วงสามแยกทางเข้า อบต.-</t>
  </si>
  <si>
    <t>6.สายห้วยข้างบ้านนายสมปอง คงบุญทอง  ม.5</t>
  </si>
  <si>
    <t>7.คลองบ้านโพธิ์-ถนนรถไฟ ม.7</t>
  </si>
  <si>
    <t xml:space="preserve">8.บริเวณสูบน้ำพลังงานไฟฟ้า ม.7 </t>
  </si>
  <si>
    <t xml:space="preserve">9.ช่วงนานายกวน แสงขาว ม.7 </t>
  </si>
  <si>
    <t xml:space="preserve">10.สายซอยป่าโหนด-ใสแพ ม.9 </t>
  </si>
  <si>
    <t xml:space="preserve">11.ถนนสายใสหลวง-ป่าชิง </t>
  </si>
  <si>
    <t xml:space="preserve">12.สายป่าชิง ม.6,10 จำนวน 2 </t>
  </si>
  <si>
    <t>13.ช่วงนานายซิ้น ทองเย็น ม.7 จำนวน 1 จุด</t>
  </si>
  <si>
    <t>14.สายใสแพ ม.9 จำนวน 1 จุด</t>
  </si>
  <si>
    <t>15.ถนนสายโคกประดู่ ม.10-</t>
  </si>
  <si>
    <t>16.ถนนสายปากลาน-หนองเจ็ดหาบ</t>
  </si>
  <si>
    <t>17.ทางเข้าศาลาทุ่งลาน ม.11</t>
  </si>
  <si>
    <t xml:space="preserve">18.ถนนสายเกาะกลมออก </t>
  </si>
  <si>
    <t>19.เหมืองปลายนา ม.13</t>
  </si>
  <si>
    <t>20.หลังบ้านนางปริก  ชูคำ ม.3</t>
  </si>
  <si>
    <t>21..หมู่ที่ 13 -ปากคลอง จำนวน 2 ช่องทาง</t>
  </si>
  <si>
    <t>22.หมู่ที่ 1-13</t>
  </si>
  <si>
    <t xml:space="preserve">4.ถนนรถไฟทิศตะวันออก </t>
  </si>
  <si>
    <t>หมู่ที่ 1,8 ต.ปันแต-หมู่ที่ 8 ต.พนางตุง จำนวน 1 จุด</t>
  </si>
  <si>
    <t>31.ถนนสายโห่ หน้าบ้าน</t>
  </si>
  <si>
    <t>นายสมนึก มีชู หมู่ที่ 10</t>
  </si>
  <si>
    <t>36.ช่วงคลองปันแต-สามแยก</t>
  </si>
  <si>
    <t xml:space="preserve">37.สายหารเจ-ห้วยแม่กะ </t>
  </si>
  <si>
    <t>38.ถนนสายห้วยแม่กะ-</t>
  </si>
  <si>
    <t>39.ถนนสายบ้านนางขำตรี ฉิมรักษ์</t>
  </si>
  <si>
    <t>40.ถนนสายบ้านนายไพรัตน์ ฉิมพลี</t>
  </si>
  <si>
    <t>1.สายสะพานเรือก-หนองทุง ม.3</t>
  </si>
  <si>
    <t>16.จากเขต ม.1-ถนนรถไฟทิศ</t>
  </si>
  <si>
    <t>ตะวันออก ม.8 กว้าง 4 เมตร ยาว 2,000 เมตร</t>
  </si>
  <si>
    <t xml:space="preserve">17.สะพานทางเกวียน-ถนนรถไฟ </t>
  </si>
  <si>
    <t>ม.8 กว้าง 4 ม.ยาว 2,500 ม.</t>
  </si>
  <si>
    <t>ขยายเขตไฟฟ้า</t>
  </si>
  <si>
    <t>เพื่อให้ประชาชน</t>
  </si>
  <si>
    <t>เขตไฟฟ้า</t>
  </si>
  <si>
    <t>ประชาชน</t>
  </si>
  <si>
    <t>มีไฟฟ้าใช้ทั่วถึง</t>
  </si>
  <si>
    <t>หมู่ที่ 1 ระยะทาง 200 เมตร</t>
  </si>
  <si>
    <t xml:space="preserve">ขยายเพิ่มขึ้น </t>
  </si>
  <si>
    <t>มีไฟฟ้าใช้</t>
  </si>
  <si>
    <t>หมู่บ้าน/</t>
  </si>
  <si>
    <t>2.ซอยบ้านนางจัด เดชสถิตย์ ม.2-</t>
  </si>
  <si>
    <t>ทั่วถึง</t>
  </si>
  <si>
    <t>การไฟฟ้าฯ</t>
  </si>
  <si>
    <t>ม.4 นบใหญ่ ระยะทาง 500 เมตร</t>
  </si>
  <si>
    <t>3.สายบ้านนายนิพล-บ้านนายสลับ ม.2</t>
  </si>
  <si>
    <t>ระยะทาง 200 เมตร</t>
  </si>
  <si>
    <t>4.ซอยบ้านนายวัน - นางเป้า</t>
  </si>
  <si>
    <t>ม.2 ระยะทาง 300 เมตร</t>
  </si>
  <si>
    <t xml:space="preserve">5.จากหนองยาง-บ้านนายประสบณ์ บุญจันทร์แก้ว </t>
  </si>
  <si>
    <t>ม.3 ระยะทาง 500 เมตร</t>
  </si>
  <si>
    <t>6.จากถนนรถไฟ ม.4-เขต ม.1</t>
  </si>
  <si>
    <t>ระยะทาง 2,500 เมตร</t>
  </si>
  <si>
    <t>7.จากบ้านนายสุธา รานวล ม.6</t>
  </si>
  <si>
    <t>ระยะทาง 650 เมตร</t>
  </si>
  <si>
    <t>8.ซอยหน้าศาลาประจำหมู่บ้าน</t>
  </si>
  <si>
    <t>หมู่ที่ 8 -บ้านนางสำรวย ภักดิ์ดี</t>
  </si>
  <si>
    <t xml:space="preserve"> ระยะทาง 200 เมตร</t>
  </si>
  <si>
    <t>9.ซอยรุ่งโรจน์ออก หมู่ที่ 8</t>
  </si>
  <si>
    <t>ระยะทาง 100 เมตร</t>
  </si>
  <si>
    <t>10.สายบ้านนางประดับ สุพิธยพันธ์-</t>
  </si>
  <si>
    <t xml:space="preserve">ถนนสายบ้านโพธิ์สุนทรา ม.9 </t>
  </si>
  <si>
    <t>ระยะทาง 500 เมตร</t>
  </si>
  <si>
    <t>11.สายปากทอน-โคกประดู่ ม.10</t>
  </si>
  <si>
    <t>ระยะทาง 1,000 เมตร</t>
  </si>
  <si>
    <t>12.สายใสโพธิ์-บ้านนายประยงค์ แก้วนุ้ย</t>
  </si>
  <si>
    <t>13.รอบสนามกีฬา หมู่ที่ 11</t>
  </si>
  <si>
    <t>14.สายบ้านนายสมบัติ หมู่ที่  11</t>
  </si>
  <si>
    <t>15.จากบ้านนางอานี-หนองหลา ม.11</t>
  </si>
  <si>
    <t xml:space="preserve"> ระยะทาง 1,000 เมตร</t>
  </si>
  <si>
    <t>16.สายทุ่งลาน ซอย 2 ม.11 ระยะทาง 120 เมตร</t>
  </si>
  <si>
    <t>17.สายศาลาประขาธิปไตย-ทุ่งลาน ม.11</t>
  </si>
  <si>
    <t xml:space="preserve"> ระยะทาง 500 เมตร</t>
  </si>
  <si>
    <t>18.สายปันแต-ช่วงหลวน ม.11</t>
  </si>
  <si>
    <t>ระยะทาง 300 เมตร</t>
  </si>
  <si>
    <t>19.สายหารเจ-หนองแม็คโคร</t>
  </si>
  <si>
    <t xml:space="preserve"> ม.12 ระยะทาง 300 เมตร</t>
  </si>
  <si>
    <t>20.ซอยนางสุนทรา ม.9 ระยะทาง 200 เมตร</t>
  </si>
  <si>
    <t>21.ซอยลูหยี ม.3 ระยะทาง 50 เมตร</t>
  </si>
  <si>
    <t>22.ถนนเลียบริมแหล่งน้ำหนองยาง-บ้านป่ายูง ม.3</t>
  </si>
  <si>
    <t>ประชาชนมี</t>
  </si>
  <si>
    <t>ความปลอด</t>
  </si>
  <si>
    <t>จากบ้านนายพร้อม สงชู หนองกง ม.1 -</t>
  </si>
  <si>
    <t>ภัยในชีวิต</t>
  </si>
  <si>
    <t>ม.8 ระยะทาง 2,000 เมตร(เพื่อการเกษตร)</t>
  </si>
  <si>
    <t>และทรัพย์สิน</t>
  </si>
  <si>
    <t>1.บริเวณแหล่งน้ำแม่กะ ม.12</t>
  </si>
  <si>
    <t>มีความปลอดภัย</t>
  </si>
  <si>
    <t>ระยะทาง 1,500 เมตร</t>
  </si>
  <si>
    <t>คงทนถาวร</t>
  </si>
  <si>
    <t>ในชีวิตและ</t>
  </si>
  <si>
    <t>2.ขยายเขตเสาไฟฟ้าแรงต่ำ</t>
  </si>
  <si>
    <t>ทรัพย์สิน</t>
  </si>
  <si>
    <t>ติดตั้งเสาไฟฟ้า</t>
  </si>
  <si>
    <t>1.สายใสโพธิ์-ห้วยมาบยอม ม.10</t>
  </si>
  <si>
    <t>2.สายซอยบ้านนายบุญชู ม.10</t>
  </si>
  <si>
    <t>3.สายทุ่งลาน-ตรอกโหนด ม.11</t>
  </si>
  <si>
    <t>ระยะทาง 600 เมตร</t>
  </si>
  <si>
    <t>4.สายบ่อเหรียง-บ้านนายสมจิตร ม.5</t>
  </si>
  <si>
    <t>ขยายเขตติดตั้ง</t>
  </si>
  <si>
    <t>1.ซอยบ้านในยาง  ม.4</t>
  </si>
  <si>
    <t>ไฟฟ้าสาธารณะ</t>
  </si>
  <si>
    <t>2.ทางโค้งในกว้าน  ม.4</t>
  </si>
  <si>
    <t>สาธารณะ</t>
  </si>
  <si>
    <t>3. ซอยบ้านในไร่ออก ม.6</t>
  </si>
  <si>
    <t>เพิ่มขึ้น</t>
  </si>
  <si>
    <t>5.สายโคกไม้ไผ่-ลานกีฬา ม.7</t>
  </si>
  <si>
    <t>6.ซอยรุ่งโรจน์ ม. 9</t>
  </si>
  <si>
    <t>7.หน้าบ้านนายแคล้ว  ม.10</t>
  </si>
  <si>
    <t>8.สายปากทอน-บ้านโพธิ์ ม.10</t>
  </si>
  <si>
    <t>9.ทางเข้าบ้านนายประยงค์ ม.10</t>
  </si>
  <si>
    <t>10.หน้าบ้านนายเพิ่ม สังข์แก้ว ม.10</t>
  </si>
  <si>
    <t>11.ทางเข้าบ้านนายสวัสดิ์  ม.10</t>
  </si>
  <si>
    <t>12.สายเขากลาง-บ้านโพธิ์ ม.13</t>
  </si>
  <si>
    <t>ระยะทาง 550 เมตร</t>
  </si>
  <si>
    <t>13.รอบเขากลาง ม.13</t>
  </si>
  <si>
    <t>14.พื้นที่ตำบลปันแต</t>
  </si>
  <si>
    <t>เพิ่มจุดติดตั้ง</t>
  </si>
  <si>
    <t>1.สายหารเจ ม.12</t>
  </si>
  <si>
    <t>จุดไฟฟ้า</t>
  </si>
  <si>
    <t xml:space="preserve">ไฟฟ้าสาธารณะ </t>
  </si>
  <si>
    <t>2.สายเกาะกลมตก-ออก ม.12</t>
  </si>
  <si>
    <t>3.สายหน้าบ้านนายกระจ่าง เทพรักษ์ ม.12</t>
  </si>
  <si>
    <t>4.สายใสโดน-คลองทางเกวียน ม.3</t>
  </si>
  <si>
    <t>5.พื้นที่.ตำบลปันแต</t>
  </si>
  <si>
    <t>ซ่อมแซมไฟฟ้าสาธารณะ</t>
  </si>
  <si>
    <t>พื้นที่.ตำบลปันแต</t>
  </si>
  <si>
    <t>ไฟฟ้ามีความสว่าง</t>
  </si>
  <si>
    <t>ก่อสร้างศาลา</t>
  </si>
  <si>
    <t>ประชาชนได้</t>
  </si>
  <si>
    <t>ที่พักริมทาง</t>
  </si>
  <si>
    <t>มีศาลานั่งพัก</t>
  </si>
  <si>
    <t>นั่งพักผ่อน</t>
  </si>
  <si>
    <t>2.หมู่ที่ 6</t>
  </si>
  <si>
    <t>3.หมู่ที่ 12 ที่ทำการกองทุนหมู่บ้าน</t>
  </si>
  <si>
    <t>23.สายดอนนูด-ควนบก หมู่ที่ 10</t>
  </si>
  <si>
    <t xml:space="preserve">24.หมู่ที่ 1-13 </t>
  </si>
  <si>
    <t>100000</t>
  </si>
  <si>
    <t>ขยายเขต</t>
  </si>
  <si>
    <t>เสาไฟฟ้า</t>
  </si>
  <si>
    <t>3.หมู่ที่ 1-13</t>
  </si>
  <si>
    <t>บ้านสำนักกอ(ก่อนถึงสะพานหนองทุง) ม.3 ระยะทาง 40 เมตร</t>
  </si>
  <si>
    <t>4.สายบ้านโพธิ์-บ้านนายแสง ทองอินทร์ ม.7</t>
  </si>
  <si>
    <t>1.2 แผนงานการพาณิชย์</t>
  </si>
  <si>
    <t>งบประมาณและที่ผ่านมา</t>
  </si>
  <si>
    <t>ขุดเจาะบ่อบาดาล/</t>
  </si>
  <si>
    <t>เพื่อให้มีน้ำ</t>
  </si>
  <si>
    <t>มีน้ำประปา</t>
  </si>
  <si>
    <t>มีน้ำอุปโภค</t>
  </si>
  <si>
    <t xml:space="preserve">ก่อสร้างหอถัง </t>
  </si>
  <si>
    <t>เพียงพอและ</t>
  </si>
  <si>
    <t>ใช้อุปโภค</t>
  </si>
  <si>
    <t>บริโภคเพียง</t>
  </si>
  <si>
    <t>ก่อสร้างระบบประปา</t>
  </si>
  <si>
    <t>1.หมู่ที่ 5</t>
  </si>
  <si>
    <t>พอและทั่วถึง</t>
  </si>
  <si>
    <t>หมู่บ้าน/ก่อสร้างหอถัง</t>
  </si>
  <si>
    <t>2.หมู่ที่ 13</t>
  </si>
  <si>
    <t>3.หมูที่ 11</t>
  </si>
  <si>
    <t>3.หมู่ที่ 12 จำนวน 2 จุด</t>
  </si>
  <si>
    <t>จุดที่ 1 แหล่งน้ำแม่กะ</t>
  </si>
  <si>
    <t>จุดที่ 2 บ้านนายสำรวย ขำตรี</t>
  </si>
  <si>
    <t>4.หมู่ที่ 1-13</t>
  </si>
  <si>
    <t>เพื่อให้ระบบประปา</t>
  </si>
  <si>
    <t>1.หมู่ที่ 13</t>
  </si>
  <si>
    <t>ระบบประปา</t>
  </si>
  <si>
    <t>ขยายเขต ระบบประปา</t>
  </si>
  <si>
    <t xml:space="preserve">มีสภาพที่ดี </t>
  </si>
  <si>
    <t>2.หมู่ที่ 1-13</t>
  </si>
  <si>
    <t>สามารถใช้</t>
  </si>
  <si>
    <t>เปลี่ยนท่อเมนท์ประปา</t>
  </si>
  <si>
    <t>หมู่ที่ 1 - 13</t>
  </si>
  <si>
    <t>ภายในตำบลปันแต</t>
  </si>
  <si>
    <t>จัดซื้อถังกรองน้ำ</t>
  </si>
  <si>
    <t>ได้ใช้น้ำที่</t>
  </si>
  <si>
    <t>ประปา</t>
  </si>
  <si>
    <t>ได้ใช้น้ำที่สะอาด</t>
  </si>
  <si>
    <t>สะอาด</t>
  </si>
  <si>
    <t>น้ำสะอาดใช้</t>
  </si>
  <si>
    <t>จัดซื้อวัสดุและอุปกรณ์</t>
  </si>
  <si>
    <t>เพื่อความคล่องตัว</t>
  </si>
  <si>
    <t>การปฏิบัติงาน</t>
  </si>
  <si>
    <t>ในการปฏิบัติงาน</t>
  </si>
  <si>
    <t>คล่องตัว</t>
  </si>
  <si>
    <t>มีความคล่องตัว</t>
  </si>
  <si>
    <t>บริโภค</t>
  </si>
  <si>
    <t>เพียงพอ</t>
  </si>
  <si>
    <t>ประแจ เคมีภัณฑ์</t>
  </si>
  <si>
    <t xml:space="preserve">มิเตอร์น้ำ มิเตอร์ไฟฟ้า เครื่องสูบน้ำ </t>
  </si>
  <si>
    <t>มีสภาพดี</t>
  </si>
  <si>
    <t>ก่อสร้างถนน คสล.ถนน</t>
  </si>
  <si>
    <t xml:space="preserve">สายนายสมภพ จิตราภิรมณ์-นาออก หมู่ที่ 6 </t>
  </si>
  <si>
    <t>ปรับปรุง/ซ่อมแซมถนน</t>
  </si>
  <si>
    <t>(ผลผลิตของ</t>
  </si>
  <si>
    <t>โครงการ)</t>
  </si>
  <si>
    <t xml:space="preserve"> หมู่ที่ 11    2 ข้าง ยาว 1,800 เมตร</t>
  </si>
  <si>
    <t>(ผลผลิต</t>
  </si>
  <si>
    <t>ของโครงการ)</t>
  </si>
  <si>
    <t>(เชื่อมม.1 ต.แหลมโตนด)</t>
  </si>
  <si>
    <t>ปรับปรุง/ซ่อมแซมถนนสายสะพาน</t>
  </si>
  <si>
    <t>และรวดเร็วขึ้น</t>
  </si>
  <si>
    <t>ปรับปรุง/ซ่อมแซมถนนสายหัวแค  -   สุนทรา หมู่ที่ 5</t>
  </si>
  <si>
    <t>นางเขียน ด้วงอั้น หมู่ที่ 7-หมู่ที่ 13</t>
  </si>
  <si>
    <t>300  เมตร</t>
  </si>
  <si>
    <t>ถนนได้มาตรฐาน</t>
  </si>
  <si>
    <t>สะดวกและ</t>
  </si>
  <si>
    <t>กว้าง 4 เมตร ยาว 1,000 เมตร</t>
  </si>
  <si>
    <t>และรวดเร็ว</t>
  </si>
  <si>
    <t>ทางเบี่ยงสุนทรา-บ้านโพธิ์ ม.9 ต.ปันแต (เชื่อม ต.มะกอกเหนือ)</t>
  </si>
  <si>
    <t>330 เมตร ไหล่ทาง ข้างละ 0.30 เมตร</t>
  </si>
  <si>
    <t xml:space="preserve"> 480 เมตร ไหล่ทางข้างละ 0.30 เมตร</t>
  </si>
  <si>
    <t>บ้านนายเคลื่อน คงสองเมือง-</t>
  </si>
  <si>
    <t>สะดวกและรวดเร็วขึ้น</t>
  </si>
  <si>
    <t xml:space="preserve">ดอนนูด-ควนบก หมู่ที่ 10    </t>
  </si>
  <si>
    <t>สะดวกและรวดเร็ว</t>
  </si>
  <si>
    <t>ก่อสร้างถนน คสล.จากสำนักสงฆ์เวฬุวัน-บ้านนายสุข พงศาปาน ม. 12</t>
  </si>
  <si>
    <t>ปรับปรุง/ซ่อมแซมถนนสายเหมืองปลายนา-คลองบ้านโพธิ์บ้านนางเขียน ฤทธิรงค์ ม.7</t>
  </si>
  <si>
    <t>การสัญจรสะดวก</t>
  </si>
  <si>
    <t xml:space="preserve">ปรับปรุง/ซ่อมแซมถนนสายบ่อปลา </t>
  </si>
  <si>
    <t>หมู่ที่ 9-หัวแค หมู่ที่ 5</t>
  </si>
  <si>
    <t xml:space="preserve">ปรับปรุง/ซ่อมแซมถนนสายซอยใสหลวง-บ้านครูพันธ์ หมู่ที่ 10 </t>
  </si>
  <si>
    <t>รวดเร็ว</t>
  </si>
  <si>
    <t>ปรับปรุง/ซ่อมแซมถนนสายทุ่งลาน</t>
  </si>
  <si>
    <t xml:space="preserve"> ซอย 2 หมู่ที่ 11</t>
  </si>
  <si>
    <t xml:space="preserve"> ซอย 5 หมู่ที่ 11</t>
  </si>
  <si>
    <t xml:space="preserve">ปรับปรุง/ซ่อมแซมถนนสายทุ่งลาน </t>
  </si>
  <si>
    <t>ซอย 3 หมู่ที่ 11</t>
  </si>
  <si>
    <t>ถนนในความรับผิดชอบ</t>
  </si>
  <si>
    <t>ของ อบต.ปันแต</t>
  </si>
  <si>
    <t xml:space="preserve">585 เมตร  </t>
  </si>
  <si>
    <t xml:space="preserve"> 480 เมตร </t>
  </si>
  <si>
    <t xml:space="preserve">สะพานเหล็ก-หนองกง หมู่ที่ 1 </t>
  </si>
  <si>
    <t xml:space="preserve">ปรับปรุง/ซ่อมแซมถนนสายห้วยสุวรรณ </t>
  </si>
  <si>
    <t>ปรับปรุง/ซ่อมแซมถนนสายสำนักกอ-</t>
  </si>
  <si>
    <t xml:space="preserve"> 1,741 เมตร </t>
  </si>
  <si>
    <t>มีถนนสัญจร</t>
  </si>
  <si>
    <t>บุกเบิกถนนสายศูนย์ อปพร.-</t>
  </si>
  <si>
    <t>บางมด  หมู่ที่ 6</t>
  </si>
  <si>
    <t>ยกระดับคันคลองจากสะพาน</t>
  </si>
  <si>
    <t>กอปอ หมู่ที่ 4-นบโหนด หมู่ที่ 2</t>
  </si>
  <si>
    <t>บุกเบิกถนนจากบ้าน</t>
  </si>
  <si>
    <t>นายยุคล พวงแสง-ถนนสายท่าฉ้อ ม.5</t>
  </si>
  <si>
    <t>บุกเบิกถนนจากหนองหลา-</t>
  </si>
  <si>
    <t>สามแยกสวนนายสมปอง  อินยอด ม.11</t>
  </si>
  <si>
    <t>บุกเบิกถนนจากต้นไม้ใหญ่</t>
  </si>
  <si>
    <t xml:space="preserve"> ต.ปันแต (ต้นอีทอย)-ถนนสายใสอิน หมู่ที่ 4</t>
  </si>
  <si>
    <t>สัญจรสะดวกขึน</t>
  </si>
  <si>
    <t>สัญจรสะดวก</t>
  </si>
  <si>
    <t xml:space="preserve">บุกเบิกถนนสายศาลาประชาธิปไตย-ท่าฉ้อ หมู่ที่ 11 </t>
  </si>
  <si>
    <t>สะดวกขึน</t>
  </si>
  <si>
    <t>กว้าง 4 เมตร ยาว  1,000 เมตร</t>
  </si>
  <si>
    <t>มีสะพานใน</t>
  </si>
  <si>
    <t>ลดปัญหา</t>
  </si>
  <si>
    <t>น้ำท่วม</t>
  </si>
  <si>
    <t>ขัง</t>
  </si>
  <si>
    <t>มีคูระบายน้ำ</t>
  </si>
  <si>
    <t>น้ำไม่ท่วมขัง</t>
  </si>
  <si>
    <t>น้ำไม่ท่วม</t>
  </si>
  <si>
    <t>การระบายน้ำ</t>
  </si>
  <si>
    <t>หนองทุง-บ้านคุณอารีย์ ยอดแก้ว ม.3</t>
  </si>
  <si>
    <t>ปรับปรุง/ซ่อมแซมถนนสายเขานุ้ยจาก</t>
  </si>
  <si>
    <t>นานายประหยัด สาระพิธยาธร -</t>
  </si>
  <si>
    <t>ปรับปรุง/ซ่อมแซมถนนสายคันคลองจาก</t>
  </si>
  <si>
    <t>นบคลองถิ่น-คลองหนองหลัก หมู่ที่ 7</t>
  </si>
  <si>
    <t>ปรับปรุง/ซ่อมแซมถนนสายเหมืองส่งน้ำ</t>
  </si>
  <si>
    <t>ปรับปรุง/ซ่อมแซมถนนสายหนองไอ้เล-</t>
  </si>
  <si>
    <t xml:space="preserve">ถนนสายคลองควาย หมู่ที่ 8 </t>
  </si>
  <si>
    <t>ปรับปรุง/ซ่อมแซมถนนสาย        เกาะกลมตก หมู่ที่ 12</t>
  </si>
  <si>
    <t>ปันแต หมู่ที่ 5 - ช่องหลวน หมู่ที่ 12</t>
  </si>
  <si>
    <t xml:space="preserve"> 435 เมตร </t>
  </si>
  <si>
    <t>บุกเบิกถนนซอยพร้อมพัฒน์</t>
  </si>
  <si>
    <t xml:space="preserve"> หมู่ที่ 4</t>
  </si>
  <si>
    <t xml:space="preserve">กว้าง 4  เมตร ยาว </t>
  </si>
  <si>
    <t>700 เมตร พร้อมวางท่อระบายน้ำ</t>
  </si>
  <si>
    <t>บุกเบิกถนนจากทางข้ามถนน</t>
  </si>
  <si>
    <t>รถไฟ ม.8-ปลายคลอง หมู่ที่ 1</t>
  </si>
  <si>
    <t>บุกเบิกถนนสายไสงา-</t>
  </si>
  <si>
    <t xml:space="preserve">หนองยาหนัด หมู่ที่ 5 </t>
  </si>
  <si>
    <t xml:space="preserve">ก่อสร้างถนน คสล.สายบ้านนางกลีบ -บ้านนายยุคล ม.5  </t>
  </si>
  <si>
    <t>ก่อสร้างถนน คสล.สายซอยร่วมใจ-หนองทุงต้นไทร ม.3</t>
  </si>
  <si>
    <t xml:space="preserve">ก่อสร้างถนน คสล.ศาลาประชาธิปไตย-สายทุ่งลาน หมู่ที่ 11 </t>
  </si>
  <si>
    <t xml:space="preserve">มาบไอ้จ้ง  หมู่ที่ 4  </t>
  </si>
  <si>
    <t>มีถนน</t>
  </si>
  <si>
    <t>น้ำไม่</t>
  </si>
  <si>
    <t>ท่วมขัง</t>
  </si>
  <si>
    <t>ท่อ</t>
  </si>
  <si>
    <t>2.สายเหมืองหว้า หมู่ที่ 1 จำนวน 1 จุด</t>
  </si>
  <si>
    <t>12.สายห้วยสุวรรณ-ศาลาคลองเกวียน หมู่ที่ 3</t>
  </si>
  <si>
    <t>13.สายสะพานเรือก-สำนักกอ-ไสโดน หมู่ที่ 3</t>
  </si>
  <si>
    <t>15.สายเหมืองปลายคลอง-ช่องแดน หมู่ที่ 4</t>
  </si>
  <si>
    <t>ขุดลอก</t>
  </si>
  <si>
    <t>คูระบายน้ำ</t>
  </si>
  <si>
    <t>ขุดลอกคู</t>
  </si>
  <si>
    <t>มีสภาพดีขึ้น</t>
  </si>
  <si>
    <t>1.จากบ้านนางภัทราวดี -บ้านนายบุญ หนูแก้ว</t>
  </si>
  <si>
    <t>1.หมู่ที่ 5 สามแยกทางเข้าที่ทำการ อบต.ปันแต</t>
  </si>
  <si>
    <t>มีศาลา</t>
  </si>
  <si>
    <t>ที่พัก</t>
  </si>
  <si>
    <t>ปรับปรุง/ซ่อมแซม</t>
  </si>
  <si>
    <t>1,035 เมตร  หนา 0.15 เมตร</t>
  </si>
  <si>
    <t>ม.3 ต.ปันแต (เชื่อม ม.1 ต.แหลมโตนด)</t>
  </si>
  <si>
    <t>มาตรฐาน</t>
  </si>
  <si>
    <t>ถนนได้</t>
  </si>
  <si>
    <t>ถนนรถไฟ หมู่ที่ 4</t>
  </si>
  <si>
    <t>สะพานเหล็ก หมู่ที่ 1 -</t>
  </si>
  <si>
    <t>1,500 เมตร หนา 0.15</t>
  </si>
  <si>
    <t>ซอยในยาง 1 หมู่ที่ 4 (ถังประปา)</t>
  </si>
  <si>
    <t xml:space="preserve">1,500 เมตร </t>
  </si>
  <si>
    <t xml:space="preserve">เหล็กเลียบเหมืองส่งน้ำพลังงานไฟฟ้า ม.1-ม.8 </t>
  </si>
  <si>
    <t>ปรับปรุง/ซ่อมแซมถนนสายหารเจ- หนองไหล หมู่ที่ 12</t>
  </si>
  <si>
    <t xml:space="preserve">กว้าง 4 เมตร ยาว 700 เมตร </t>
  </si>
  <si>
    <t>สำนักกอ-สะพานเรือก หมู่ที่ 3</t>
  </si>
  <si>
    <t xml:space="preserve"> 2,085 เมตร </t>
  </si>
  <si>
    <t>บ้านบ่อไทร ม.4-ปันแต ม.1</t>
  </si>
  <si>
    <t>1,335 เมตร</t>
  </si>
  <si>
    <t xml:space="preserve">กว้าง 6 เมตร ยาว 1,935 เมตร </t>
  </si>
  <si>
    <t xml:space="preserve">กอปอ - ท่าฉ้อ  หมู่ที่  5  </t>
  </si>
  <si>
    <t>สุนทรา หมู่ที่ 8-ปันแต หมู่ที่  1</t>
  </si>
  <si>
    <t xml:space="preserve">1,515 เมตร </t>
  </si>
  <si>
    <t>เกาะกลมตก หมู่ที่ 12</t>
  </si>
  <si>
    <t>ถนนรถไฟ หมู่ที่ 8-เขตตำบลพนางตุง</t>
  </si>
  <si>
    <t xml:space="preserve">1,000 เมตร </t>
  </si>
  <si>
    <t>ปรับปรุงท่อเมนประปา หมู่ที่ 13</t>
  </si>
  <si>
    <t>ปรับปรุงท่อเมนประปา หมู่ที่ 3</t>
  </si>
  <si>
    <t>หมู่ที่ 3</t>
  </si>
  <si>
    <t>ขุดลอกแหล่งน้ำอ่างเก็บน้ำแม่กะ หมู่ที่ 12</t>
  </si>
  <si>
    <t>1.เพื่อเป็นแหล่งน้ำดิบผลิตน้ำประปา</t>
  </si>
  <si>
    <t>2.เพื่อกักเก็บน้ำไว้ใช้ในการเกษตรในช่วงฤดูแล้ง</t>
  </si>
  <si>
    <t>1.มีน้ำผลิตประปาเพียงพอ</t>
  </si>
  <si>
    <t>2.มีน้ำใช้ในการเกษตรในช่วงฤดูแล้ง</t>
  </si>
  <si>
    <t>มีความสะดวกและปลอดภัย</t>
  </si>
  <si>
    <t>หนองเจ็ดหาบ-หนองพลั่ง หมู่ที่ 10</t>
  </si>
  <si>
    <t>แผนงาน</t>
  </si>
  <si>
    <t>เคหะและชุมชน</t>
  </si>
  <si>
    <t>พาณิชย์</t>
  </si>
  <si>
    <t xml:space="preserve"> </t>
  </si>
  <si>
    <t>800 เมตร พร้อมวาง</t>
  </si>
  <si>
    <t xml:space="preserve">ท่อระบายน้ำ  </t>
  </si>
  <si>
    <t xml:space="preserve"> หมู่ที่ 6-สะพานวังบ่อ หมู่ที่ 7</t>
  </si>
  <si>
    <t>ปรับปรุง/ซ่อมแซมถนนสายช่องบล๊อก</t>
  </si>
  <si>
    <t>ปรับปรุง/ซ่อมแซมถนนสายสุนทรา</t>
  </si>
  <si>
    <t>ในไร่-บ้านนายประวัตร รักปาน หมู่ที่ 6</t>
  </si>
  <si>
    <t xml:space="preserve">กว้าง 4 ม.ยาว </t>
  </si>
  <si>
    <t xml:space="preserve">1,800 ม.พร้อมวางท่อระบายน้ำ  </t>
  </si>
  <si>
    <t>เขียวรุ่งเรือง หมู่ที่ 12</t>
  </si>
  <si>
    <t>ชลประทาน-อ่างเก็บน้ำ หมู่ที่ 12</t>
  </si>
  <si>
    <t xml:space="preserve">นายกระจ่าง เทพรักษ์ หมู่ที่ 12 </t>
  </si>
  <si>
    <t>วางท่อ</t>
  </si>
  <si>
    <t>รวม 7 โครงการ</t>
  </si>
  <si>
    <t>งานได้</t>
  </si>
  <si>
    <t>สภาพ</t>
  </si>
  <si>
    <t>ดีขึ้น</t>
  </si>
  <si>
    <t xml:space="preserve">ปรับปรุง/ซ่อมแซมถนนสายบ้านลาว </t>
  </si>
  <si>
    <t xml:space="preserve">ม.13-บ้านโพธิ์ ม.7 </t>
  </si>
  <si>
    <t>หนองทุง-สะพานเรือก ม.3</t>
  </si>
  <si>
    <t>ปันแต</t>
  </si>
  <si>
    <t>ก่อสร้างถนน คสล.สายบ่อไทร -</t>
  </si>
  <si>
    <t>ยกระดับถนนสายเกาะหมู-</t>
  </si>
  <si>
    <t>ถนนรถไฟเขต หมู่ที่ 1</t>
  </si>
  <si>
    <t>รวม  9  โครงการ</t>
  </si>
  <si>
    <t>รวม  55  โครงการ</t>
  </si>
  <si>
    <t>รวม  105 โครงการ</t>
  </si>
  <si>
    <t>รวม  19  โครงการ</t>
  </si>
  <si>
    <t>รวม  5  โครงการ</t>
  </si>
  <si>
    <t>รวม  7  โครงการ</t>
  </si>
  <si>
    <t>27</t>
  </si>
  <si>
    <t>930 เมตร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</si>
</sst>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  <font>
      <sz val="14"/>
      <name val="Arial"/>
      <family val="2"/>
    </font>
    <font>
      <sz val="16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2"/>
      <name val="TH SarabunIT๙"/>
      <family val="2"/>
    </font>
    <font>
      <b/>
      <sz val="14"/>
      <color rgb="FFFF0000"/>
      <name val="TH SarabunIT๙"/>
      <family val="2"/>
    </font>
    <font>
      <b/>
      <sz val="12"/>
      <name val="TH SarabunIT๙"/>
      <family val="2"/>
    </font>
    <font>
      <sz val="14"/>
      <color rgb="FFFF0000"/>
      <name val="TH SarabunIT๙"/>
      <family val="2"/>
    </font>
    <font>
      <sz val="12.5"/>
      <name val="TH SarabunIT๙"/>
      <family val="2"/>
    </font>
    <font>
      <sz val="14"/>
      <color theme="1"/>
      <name val="TH SarabunIT๙"/>
      <family val="2"/>
    </font>
    <font>
      <sz val="12"/>
      <color rgb="FFFF0000"/>
      <name val="TH SarabunIT๙"/>
      <family val="2"/>
    </font>
    <font>
      <b/>
      <sz val="12.5"/>
      <name val="TH SarabunIT๙"/>
      <family val="2"/>
    </font>
    <font>
      <sz val="13.5"/>
      <name val="TH SarabunIT๙"/>
      <family val="2"/>
    </font>
    <font>
      <sz val="13"/>
      <color rgb="FFFF0000"/>
      <name val="TH SarabunIT๙"/>
      <family val="2"/>
    </font>
    <font>
      <sz val="16"/>
      <color rgb="FFFF0000"/>
      <name val="TH SarabunIT๙"/>
      <family val="2"/>
    </font>
    <font>
      <b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187" fontId="3" fillId="0" borderId="4" xfId="1" applyNumberFormat="1" applyFont="1" applyBorder="1" applyAlignment="1">
      <alignment vertical="center"/>
    </xf>
    <xf numFmtId="187" fontId="3" fillId="0" borderId="6" xfId="1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187" fontId="3" fillId="0" borderId="12" xfId="1" applyNumberFormat="1" applyFont="1" applyBorder="1" applyAlignment="1">
      <alignment vertical="center"/>
    </xf>
    <xf numFmtId="187" fontId="3" fillId="0" borderId="10" xfId="1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187" fontId="3" fillId="0" borderId="9" xfId="1" applyNumberFormat="1" applyFont="1" applyBorder="1" applyAlignment="1">
      <alignment vertical="center"/>
    </xf>
    <xf numFmtId="187" fontId="3" fillId="0" borderId="7" xfId="1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87" fontId="3" fillId="0" borderId="5" xfId="1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87" fontId="3" fillId="0" borderId="5" xfId="1" applyNumberFormat="1" applyFont="1" applyBorder="1"/>
    <xf numFmtId="187" fontId="3" fillId="0" borderId="8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187" fontId="3" fillId="0" borderId="4" xfId="1" applyNumberFormat="1" applyFont="1" applyBorder="1"/>
    <xf numFmtId="0" fontId="3" fillId="0" borderId="4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187" fontId="3" fillId="0" borderId="3" xfId="1" applyNumberFormat="1" applyFont="1" applyBorder="1" applyAlignment="1">
      <alignment horizontal="right" vertical="top"/>
    </xf>
    <xf numFmtId="0" fontId="3" fillId="0" borderId="3" xfId="0" applyFont="1" applyBorder="1" applyAlignment="1">
      <alignment vertical="top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87" fontId="3" fillId="0" borderId="7" xfId="1" applyNumberFormat="1" applyFont="1" applyBorder="1"/>
    <xf numFmtId="0" fontId="3" fillId="0" borderId="9" xfId="0" applyFont="1" applyBorder="1"/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187" fontId="3" fillId="0" borderId="14" xfId="1" applyNumberFormat="1" applyFont="1" applyBorder="1"/>
    <xf numFmtId="187" fontId="3" fillId="0" borderId="0" xfId="1" applyNumberFormat="1" applyFont="1" applyBorder="1"/>
    <xf numFmtId="187" fontId="3" fillId="0" borderId="9" xfId="1" applyNumberFormat="1" applyFont="1" applyBorder="1"/>
    <xf numFmtId="187" fontId="3" fillId="0" borderId="8" xfId="1" applyNumberFormat="1" applyFont="1" applyBorder="1"/>
    <xf numFmtId="0" fontId="7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87" fontId="3" fillId="0" borderId="13" xfId="1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187" fontId="3" fillId="0" borderId="4" xfId="1" applyNumberFormat="1" applyFont="1" applyBorder="1" applyAlignment="1">
      <alignment vertical="top"/>
    </xf>
    <xf numFmtId="187" fontId="3" fillId="0" borderId="6" xfId="1" applyNumberFormat="1" applyFont="1" applyBorder="1" applyAlignment="1">
      <alignment vertical="top"/>
    </xf>
    <xf numFmtId="0" fontId="3" fillId="0" borderId="0" xfId="0" applyFont="1" applyAlignment="1">
      <alignment vertical="top"/>
    </xf>
    <xf numFmtId="187" fontId="3" fillId="0" borderId="8" xfId="1" applyNumberFormat="1" applyFont="1" applyBorder="1" applyAlignment="1">
      <alignment vertical="top" wrapText="1"/>
    </xf>
    <xf numFmtId="187" fontId="3" fillId="0" borderId="6" xfId="1" applyNumberFormat="1" applyFont="1" applyBorder="1" applyAlignment="1">
      <alignment vertical="top" wrapText="1"/>
    </xf>
    <xf numFmtId="187" fontId="3" fillId="0" borderId="4" xfId="1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4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187" fontId="3" fillId="0" borderId="14" xfId="1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187" fontId="3" fillId="0" borderId="4" xfId="1" applyNumberFormat="1" applyFont="1" applyBorder="1" applyAlignment="1">
      <alignment horizontal="left" vertical="top"/>
    </xf>
    <xf numFmtId="187" fontId="3" fillId="0" borderId="7" xfId="1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7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87" fontId="3" fillId="0" borderId="8" xfId="1" applyNumberFormat="1" applyFont="1" applyBorder="1" applyAlignment="1">
      <alignment horizontal="left" vertical="center"/>
    </xf>
    <xf numFmtId="187" fontId="3" fillId="0" borderId="6" xfId="1" applyNumberFormat="1" applyFont="1" applyBorder="1" applyAlignment="1">
      <alignment horizontal="left" vertical="center"/>
    </xf>
    <xf numFmtId="187" fontId="3" fillId="0" borderId="4" xfId="1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187" fontId="3" fillId="0" borderId="12" xfId="1" applyNumberFormat="1" applyFont="1" applyBorder="1" applyAlignment="1">
      <alignment horizontal="left" vertical="center"/>
    </xf>
    <xf numFmtId="187" fontId="3" fillId="0" borderId="9" xfId="1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87" fontId="3" fillId="0" borderId="3" xfId="1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3" xfId="0" applyFont="1" applyBorder="1" applyAlignment="1">
      <alignment horizontal="left" vertical="top" wrapText="1"/>
    </xf>
    <xf numFmtId="187" fontId="8" fillId="0" borderId="3" xfId="1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87" fontId="8" fillId="0" borderId="0" xfId="1" applyNumberFormat="1" applyFont="1" applyBorder="1" applyAlignment="1">
      <alignment vertical="center"/>
    </xf>
    <xf numFmtId="187" fontId="5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7" fillId="0" borderId="14" xfId="0" applyFont="1" applyBorder="1" applyAlignment="1">
      <alignment vertical="center"/>
    </xf>
    <xf numFmtId="187" fontId="3" fillId="0" borderId="0" xfId="1" applyNumberFormat="1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87" fontId="3" fillId="0" borderId="7" xfId="1" applyNumberFormat="1" applyFont="1" applyBorder="1" applyAlignment="1">
      <alignment horizontal="left" vertical="center"/>
    </xf>
    <xf numFmtId="187" fontId="3" fillId="0" borderId="5" xfId="1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87" fontId="3" fillId="0" borderId="13" xfId="1" applyNumberFormat="1" applyFont="1" applyBorder="1" applyAlignment="1">
      <alignment horizontal="left" vertical="center"/>
    </xf>
    <xf numFmtId="187" fontId="3" fillId="0" borderId="11" xfId="1" applyNumberFormat="1" applyFont="1" applyBorder="1" applyAlignment="1">
      <alignment horizontal="left" vertical="center"/>
    </xf>
    <xf numFmtId="187" fontId="3" fillId="0" borderId="10" xfId="1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87" fontId="8" fillId="0" borderId="8" xfId="1" applyNumberFormat="1" applyFont="1" applyBorder="1" applyAlignment="1">
      <alignment horizontal="left" vertical="center"/>
    </xf>
    <xf numFmtId="187" fontId="8" fillId="0" borderId="4" xfId="1" applyNumberFormat="1" applyFont="1" applyBorder="1" applyAlignment="1">
      <alignment horizontal="left" vertical="center"/>
    </xf>
    <xf numFmtId="187" fontId="7" fillId="0" borderId="4" xfId="1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/>
    </xf>
    <xf numFmtId="187" fontId="3" fillId="0" borderId="0" xfId="1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187" fontId="3" fillId="0" borderId="3" xfId="1" applyNumberFormat="1" applyFont="1" applyBorder="1" applyAlignment="1">
      <alignment horizontal="right" vertical="top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 applyAlignment="1">
      <alignment vertical="top"/>
    </xf>
    <xf numFmtId="49" fontId="3" fillId="0" borderId="9" xfId="1" applyNumberFormat="1" applyFont="1" applyBorder="1" applyAlignment="1">
      <alignment vertical="top"/>
    </xf>
    <xf numFmtId="187" fontId="3" fillId="0" borderId="12" xfId="1" applyNumberFormat="1" applyFont="1" applyBorder="1" applyAlignment="1">
      <alignment vertical="top"/>
    </xf>
    <xf numFmtId="187" fontId="3" fillId="0" borderId="9" xfId="1" applyNumberFormat="1" applyFont="1" applyBorder="1" applyAlignment="1">
      <alignment vertical="top"/>
    </xf>
    <xf numFmtId="49" fontId="3" fillId="0" borderId="9" xfId="1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49" fontId="3" fillId="0" borderId="10" xfId="1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top" wrapText="1"/>
    </xf>
    <xf numFmtId="187" fontId="3" fillId="0" borderId="6" xfId="1" applyNumberFormat="1" applyFont="1" applyBorder="1"/>
    <xf numFmtId="49" fontId="3" fillId="0" borderId="9" xfId="1" applyNumberFormat="1" applyFont="1" applyBorder="1"/>
    <xf numFmtId="187" fontId="3" fillId="0" borderId="12" xfId="1" applyNumberFormat="1" applyFont="1" applyBorder="1"/>
    <xf numFmtId="187" fontId="3" fillId="0" borderId="10" xfId="1" applyNumberFormat="1" applyFont="1" applyBorder="1" applyAlignment="1">
      <alignment vertical="top"/>
    </xf>
    <xf numFmtId="187" fontId="3" fillId="0" borderId="10" xfId="1" applyNumberFormat="1" applyFont="1" applyBorder="1"/>
    <xf numFmtId="187" fontId="12" fillId="0" borderId="5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187" fontId="12" fillId="0" borderId="12" xfId="1" applyNumberFormat="1" applyFont="1" applyBorder="1" applyAlignment="1">
      <alignment horizontal="left" vertical="center"/>
    </xf>
    <xf numFmtId="187" fontId="7" fillId="0" borderId="9" xfId="1" applyNumberFormat="1" applyFont="1" applyBorder="1" applyAlignment="1">
      <alignment horizontal="left" vertical="center"/>
    </xf>
    <xf numFmtId="187" fontId="3" fillId="0" borderId="0" xfId="0" applyNumberFormat="1" applyFont="1" applyAlignment="1">
      <alignment horizontal="left" vertical="center"/>
    </xf>
    <xf numFmtId="187" fontId="8" fillId="0" borderId="0" xfId="0" applyNumberFormat="1" applyFont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187" fontId="3" fillId="0" borderId="13" xfId="1" applyNumberFormat="1" applyFont="1" applyBorder="1"/>
    <xf numFmtId="0" fontId="7" fillId="0" borderId="7" xfId="0" applyFont="1" applyBorder="1" applyAlignment="1">
      <alignment horizontal="left" vertical="center"/>
    </xf>
    <xf numFmtId="0" fontId="5" fillId="0" borderId="0" xfId="0" applyFont="1"/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3" xfId="0" applyFont="1" applyBorder="1"/>
    <xf numFmtId="0" fontId="3" fillId="0" borderId="14" xfId="0" applyFont="1" applyBorder="1"/>
    <xf numFmtId="0" fontId="3" fillId="0" borderId="11" xfId="0" applyFont="1" applyBorder="1"/>
    <xf numFmtId="187" fontId="3" fillId="0" borderId="11" xfId="1" applyNumberFormat="1" applyFont="1" applyBorder="1"/>
    <xf numFmtId="0" fontId="3" fillId="0" borderId="7" xfId="0" applyFont="1" applyBorder="1"/>
    <xf numFmtId="49" fontId="3" fillId="0" borderId="10" xfId="1" applyNumberFormat="1" applyFont="1" applyBorder="1"/>
    <xf numFmtId="49" fontId="3" fillId="0" borderId="11" xfId="1" applyNumberFormat="1" applyFont="1" applyBorder="1"/>
    <xf numFmtId="187" fontId="3" fillId="0" borderId="4" xfId="1" quotePrefix="1" applyNumberFormat="1" applyFont="1" applyBorder="1"/>
    <xf numFmtId="0" fontId="2" fillId="0" borderId="5" xfId="0" applyFont="1" applyBorder="1" applyAlignment="1">
      <alignment horizontal="center"/>
    </xf>
    <xf numFmtId="187" fontId="2" fillId="0" borderId="9" xfId="1" applyNumberFormat="1" applyFont="1" applyBorder="1" applyAlignment="1">
      <alignment vertical="top"/>
    </xf>
    <xf numFmtId="0" fontId="3" fillId="0" borderId="3" xfId="0" applyFont="1" applyBorder="1"/>
    <xf numFmtId="187" fontId="3" fillId="0" borderId="3" xfId="1" applyNumberFormat="1" applyFont="1" applyBorder="1"/>
    <xf numFmtId="0" fontId="3" fillId="0" borderId="9" xfId="0" applyFont="1" applyBorder="1" applyAlignment="1">
      <alignment horizontal="center"/>
    </xf>
    <xf numFmtId="187" fontId="14" fillId="0" borderId="0" xfId="0" applyNumberFormat="1" applyFont="1"/>
    <xf numFmtId="49" fontId="3" fillId="0" borderId="14" xfId="1" applyNumberFormat="1" applyFont="1" applyBorder="1"/>
    <xf numFmtId="49" fontId="3" fillId="0" borderId="8" xfId="1" applyNumberFormat="1" applyFont="1" applyBorder="1"/>
    <xf numFmtId="187" fontId="3" fillId="0" borderId="15" xfId="1" applyNumberFormat="1" applyFont="1" applyBorder="1"/>
    <xf numFmtId="0" fontId="3" fillId="0" borderId="0" xfId="0" applyFont="1" applyBorder="1"/>
    <xf numFmtId="0" fontId="2" fillId="0" borderId="8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6" xfId="0" applyFont="1" applyBorder="1"/>
    <xf numFmtId="0" fontId="3" fillId="0" borderId="12" xfId="0" applyFont="1" applyBorder="1"/>
    <xf numFmtId="49" fontId="3" fillId="0" borderId="3" xfId="1" applyNumberFormat="1" applyFont="1" applyBorder="1"/>
    <xf numFmtId="49" fontId="3" fillId="0" borderId="1" xfId="1" applyNumberFormat="1" applyFont="1" applyBorder="1"/>
    <xf numFmtId="49" fontId="3" fillId="0" borderId="0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49" fontId="3" fillId="0" borderId="9" xfId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49" fontId="3" fillId="0" borderId="4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3" fillId="0" borderId="10" xfId="1" applyNumberFormat="1" applyFont="1" applyBorder="1" applyAlignment="1">
      <alignment vertical="center"/>
    </xf>
    <xf numFmtId="49" fontId="3" fillId="0" borderId="13" xfId="1" applyNumberFormat="1" applyFont="1" applyBorder="1" applyAlignment="1">
      <alignment vertical="center"/>
    </xf>
    <xf numFmtId="49" fontId="3" fillId="0" borderId="8" xfId="1" applyNumberFormat="1" applyFont="1" applyBorder="1" applyAlignment="1">
      <alignment vertical="center"/>
    </xf>
    <xf numFmtId="187" fontId="3" fillId="0" borderId="11" xfId="1" applyNumberFormat="1" applyFont="1" applyBorder="1" applyAlignment="1">
      <alignment vertical="center"/>
    </xf>
    <xf numFmtId="187" fontId="3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187" fontId="7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49" fontId="3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7" fillId="0" borderId="9" xfId="0" applyFont="1" applyBorder="1"/>
    <xf numFmtId="187" fontId="7" fillId="0" borderId="3" xfId="1" applyNumberFormat="1" applyFont="1" applyBorder="1"/>
    <xf numFmtId="49" fontId="7" fillId="0" borderId="3" xfId="1" applyNumberFormat="1" applyFont="1" applyBorder="1"/>
    <xf numFmtId="187" fontId="7" fillId="0" borderId="4" xfId="1" applyNumberFormat="1" applyFont="1" applyBorder="1"/>
    <xf numFmtId="187" fontId="7" fillId="0" borderId="5" xfId="1" applyNumberFormat="1" applyFont="1" applyBorder="1"/>
    <xf numFmtId="187" fontId="7" fillId="0" borderId="6" xfId="1" applyNumberFormat="1" applyFont="1" applyBorder="1"/>
    <xf numFmtId="187" fontId="7" fillId="0" borderId="13" xfId="1" applyNumberFormat="1" applyFont="1" applyBorder="1"/>
    <xf numFmtId="187" fontId="7" fillId="0" borderId="8" xfId="1" applyNumberFormat="1" applyFont="1" applyBorder="1"/>
    <xf numFmtId="187" fontId="7" fillId="0" borderId="0" xfId="1" applyNumberFormat="1" applyFont="1" applyBorder="1"/>
    <xf numFmtId="49" fontId="7" fillId="0" borderId="9" xfId="1" applyNumberFormat="1" applyFont="1" applyBorder="1"/>
    <xf numFmtId="49" fontId="7" fillId="0" borderId="10" xfId="1" applyNumberFormat="1" applyFont="1" applyBorder="1"/>
    <xf numFmtId="187" fontId="7" fillId="0" borderId="9" xfId="1" applyNumberFormat="1" applyFont="1" applyBorder="1"/>
    <xf numFmtId="187" fontId="7" fillId="0" borderId="12" xfId="1" applyNumberFormat="1" applyFont="1" applyBorder="1"/>
    <xf numFmtId="0" fontId="7" fillId="0" borderId="4" xfId="0" applyFont="1" applyBorder="1"/>
    <xf numFmtId="187" fontId="10" fillId="0" borderId="0" xfId="1" applyNumberFormat="1" applyFont="1" applyBorder="1"/>
    <xf numFmtId="187" fontId="5" fillId="0" borderId="0" xfId="0" applyNumberFormat="1" applyFont="1"/>
    <xf numFmtId="187" fontId="3" fillId="0" borderId="0" xfId="0" applyNumberFormat="1" applyFont="1"/>
    <xf numFmtId="187" fontId="8" fillId="0" borderId="0" xfId="0" applyNumberFormat="1" applyFont="1"/>
    <xf numFmtId="187" fontId="7" fillId="0" borderId="0" xfId="0" applyNumberFormat="1" applyFont="1"/>
    <xf numFmtId="0" fontId="3" fillId="0" borderId="8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87" fontId="3" fillId="0" borderId="3" xfId="1" applyNumberFormat="1" applyFont="1" applyBorder="1" applyAlignment="1">
      <alignment vertical="top"/>
    </xf>
    <xf numFmtId="187" fontId="3" fillId="0" borderId="15" xfId="1" applyNumberFormat="1" applyFont="1" applyBorder="1" applyAlignment="1">
      <alignment vertical="top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/>
    </xf>
    <xf numFmtId="187" fontId="3" fillId="0" borderId="9" xfId="1" applyNumberFormat="1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187" fontId="3" fillId="0" borderId="0" xfId="1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187" fontId="7" fillId="0" borderId="8" xfId="1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187" fontId="7" fillId="0" borderId="7" xfId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187" fontId="7" fillId="0" borderId="4" xfId="1" applyNumberFormat="1" applyFont="1" applyBorder="1" applyAlignment="1">
      <alignment vertical="center"/>
    </xf>
    <xf numFmtId="187" fontId="7" fillId="0" borderId="8" xfId="1" applyNumberFormat="1" applyFont="1" applyBorder="1" applyAlignment="1">
      <alignment vertical="center"/>
    </xf>
    <xf numFmtId="187" fontId="7" fillId="0" borderId="3" xfId="1" applyNumberFormat="1" applyFont="1" applyBorder="1" applyAlignment="1">
      <alignment horizontal="left" vertical="center"/>
    </xf>
    <xf numFmtId="187" fontId="7" fillId="0" borderId="5" xfId="1" applyNumberFormat="1" applyFont="1" applyBorder="1" applyAlignment="1">
      <alignment horizontal="left" vertical="center"/>
    </xf>
    <xf numFmtId="187" fontId="7" fillId="0" borderId="3" xfId="1" applyNumberFormat="1" applyFont="1" applyBorder="1" applyAlignment="1">
      <alignment horizontal="right" vertical="top"/>
    </xf>
    <xf numFmtId="187" fontId="7" fillId="0" borderId="4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187" fontId="7" fillId="0" borderId="6" xfId="1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187" fontId="7" fillId="0" borderId="0" xfId="1" applyNumberFormat="1" applyFont="1" applyBorder="1" applyAlignment="1">
      <alignment horizontal="left" vertical="center"/>
    </xf>
    <xf numFmtId="187" fontId="3" fillId="0" borderId="7" xfId="1" applyNumberFormat="1" applyFont="1" applyBorder="1" applyAlignment="1">
      <alignment vertical="top"/>
    </xf>
    <xf numFmtId="0" fontId="3" fillId="0" borderId="8" xfId="0" applyFont="1" applyBorder="1" applyAlignment="1">
      <alignment horizontal="center" vertical="center" wrapText="1"/>
    </xf>
    <xf numFmtId="187" fontId="7" fillId="0" borderId="3" xfId="1" applyNumberFormat="1" applyFont="1" applyBorder="1" applyAlignment="1">
      <alignment horizontal="left" vertical="top"/>
    </xf>
    <xf numFmtId="187" fontId="3" fillId="0" borderId="6" xfId="1" applyNumberFormat="1" applyFont="1" applyBorder="1" applyAlignment="1">
      <alignment horizontal="left" vertical="top"/>
    </xf>
    <xf numFmtId="187" fontId="3" fillId="0" borderId="5" xfId="1" applyNumberFormat="1" applyFont="1" applyBorder="1" applyAlignment="1">
      <alignment vertical="top"/>
    </xf>
    <xf numFmtId="187" fontId="3" fillId="0" borderId="3" xfId="1" applyNumberFormat="1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187" fontId="3" fillId="0" borderId="8" xfId="1" applyNumberFormat="1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49" fontId="7" fillId="0" borderId="9" xfId="0" applyNumberFormat="1" applyFont="1" applyBorder="1" applyAlignment="1">
      <alignment horizontal="left" vertical="top"/>
    </xf>
    <xf numFmtId="187" fontId="3" fillId="0" borderId="12" xfId="1" applyNumberFormat="1" applyFont="1" applyBorder="1" applyAlignment="1">
      <alignment horizontal="left" vertical="top"/>
    </xf>
    <xf numFmtId="49" fontId="3" fillId="0" borderId="9" xfId="0" applyNumberFormat="1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187" fontId="3" fillId="0" borderId="2" xfId="1" applyNumberFormat="1" applyFont="1" applyBorder="1" applyAlignment="1">
      <alignment horizontal="left" vertical="center"/>
    </xf>
    <xf numFmtId="187" fontId="3" fillId="0" borderId="2" xfId="1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wrapText="1"/>
    </xf>
    <xf numFmtId="187" fontId="7" fillId="0" borderId="10" xfId="1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top"/>
    </xf>
    <xf numFmtId="187" fontId="3" fillId="0" borderId="2" xfId="1" applyNumberFormat="1" applyFont="1" applyBorder="1"/>
    <xf numFmtId="0" fontId="3" fillId="0" borderId="10" xfId="0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center"/>
    </xf>
    <xf numFmtId="187" fontId="7" fillId="0" borderId="8" xfId="1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5" xfId="0" applyFont="1" applyBorder="1"/>
    <xf numFmtId="0" fontId="2" fillId="0" borderId="15" xfId="0" applyFont="1" applyBorder="1"/>
    <xf numFmtId="187" fontId="11" fillId="0" borderId="0" xfId="0" applyNumberFormat="1" applyFont="1"/>
    <xf numFmtId="0" fontId="17" fillId="0" borderId="0" xfId="0" applyFont="1"/>
    <xf numFmtId="187" fontId="17" fillId="0" borderId="0" xfId="0" applyNumberFormat="1" applyFont="1"/>
    <xf numFmtId="0" fontId="9" fillId="0" borderId="0" xfId="0" applyFont="1" applyAlignment="1">
      <alignment horizontal="left" vertical="center"/>
    </xf>
    <xf numFmtId="187" fontId="18" fillId="0" borderId="0" xfId="0" applyNumberFormat="1" applyFont="1" applyAlignment="1">
      <alignment horizontal="left" vertical="center"/>
    </xf>
    <xf numFmtId="187" fontId="9" fillId="0" borderId="0" xfId="0" applyNumberFormat="1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87" fontId="11" fillId="0" borderId="4" xfId="1" applyNumberFormat="1" applyFont="1" applyBorder="1" applyAlignment="1">
      <alignment vertical="center"/>
    </xf>
    <xf numFmtId="187" fontId="11" fillId="0" borderId="6" xfId="1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49" fontId="11" fillId="0" borderId="9" xfId="0" applyNumberFormat="1" applyFont="1" applyBorder="1" applyAlignment="1">
      <alignment vertical="center"/>
    </xf>
    <xf numFmtId="187" fontId="11" fillId="0" borderId="12" xfId="1" applyNumberFormat="1" applyFont="1" applyBorder="1" applyAlignment="1">
      <alignment vertical="center"/>
    </xf>
    <xf numFmtId="187" fontId="11" fillId="0" borderId="9" xfId="1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187" fontId="11" fillId="0" borderId="0" xfId="1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187" fontId="11" fillId="0" borderId="8" xfId="1" applyNumberFormat="1" applyFont="1" applyBorder="1" applyAlignment="1">
      <alignment vertical="center"/>
    </xf>
    <xf numFmtId="0" fontId="11" fillId="0" borderId="13" xfId="0" applyFont="1" applyBorder="1" applyAlignment="1">
      <alignment vertical="top" wrapText="1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/>
    </xf>
    <xf numFmtId="49" fontId="3" fillId="0" borderId="13" xfId="1" applyNumberFormat="1" applyFont="1" applyBorder="1" applyAlignment="1">
      <alignment vertical="top"/>
    </xf>
    <xf numFmtId="187" fontId="7" fillId="0" borderId="8" xfId="1" applyNumberFormat="1" applyFont="1" applyBorder="1" applyAlignment="1">
      <alignment vertical="top"/>
    </xf>
    <xf numFmtId="49" fontId="7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/>
    </xf>
    <xf numFmtId="187" fontId="3" fillId="0" borderId="0" xfId="1" applyNumberFormat="1" applyFont="1" applyBorder="1" applyAlignment="1">
      <alignment horizontal="left" vertical="top"/>
    </xf>
    <xf numFmtId="0" fontId="3" fillId="0" borderId="11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3" fillId="0" borderId="0" xfId="0" applyFont="1"/>
    <xf numFmtId="0" fontId="19" fillId="0" borderId="0" xfId="0" applyFont="1" applyAlignment="1">
      <alignment horizontal="center" vertical="top"/>
    </xf>
    <xf numFmtId="0" fontId="3" fillId="0" borderId="10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87" fontId="13" fillId="0" borderId="0" xfId="1" applyNumberFormat="1" applyFont="1" applyAlignment="1">
      <alignment horizontal="center" vertical="top"/>
    </xf>
    <xf numFmtId="0" fontId="19" fillId="0" borderId="0" xfId="0" applyFont="1"/>
    <xf numFmtId="187" fontId="19" fillId="0" borderId="0" xfId="0" applyNumberFormat="1" applyFont="1"/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87" fontId="13" fillId="0" borderId="0" xfId="0" applyNumberFormat="1" applyFont="1"/>
    <xf numFmtId="0" fontId="19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49" fontId="3" fillId="0" borderId="13" xfId="1" applyNumberFormat="1" applyFont="1" applyBorder="1"/>
    <xf numFmtId="49" fontId="3" fillId="0" borderId="15" xfId="1" applyNumberFormat="1" applyFont="1" applyBorder="1"/>
    <xf numFmtId="187" fontId="10" fillId="0" borderId="3" xfId="1" applyNumberFormat="1" applyFont="1" applyBorder="1"/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87" fontId="8" fillId="0" borderId="3" xfId="1" applyNumberFormat="1" applyFont="1" applyBorder="1" applyAlignment="1">
      <alignment horizontal="left" vertical="center"/>
    </xf>
    <xf numFmtId="187" fontId="8" fillId="0" borderId="3" xfId="0" applyNumberFormat="1" applyFont="1" applyBorder="1"/>
    <xf numFmtId="187" fontId="8" fillId="0" borderId="3" xfId="1" applyNumberFormat="1" applyFont="1" applyBorder="1"/>
    <xf numFmtId="0" fontId="3" fillId="0" borderId="15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187" fontId="7" fillId="0" borderId="3" xfId="0" applyNumberFormat="1" applyFont="1" applyBorder="1"/>
    <xf numFmtId="187" fontId="10" fillId="0" borderId="3" xfId="0" applyNumberFormat="1" applyFont="1" applyBorder="1" applyAlignment="1">
      <alignment vertical="center"/>
    </xf>
    <xf numFmtId="49" fontId="1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view="pageBreakPreview" topLeftCell="A85" zoomScale="110" zoomScaleNormal="110" zoomScaleSheetLayoutView="110" workbookViewId="0">
      <selection activeCell="H90" sqref="H90"/>
    </sheetView>
  </sheetViews>
  <sheetFormatPr defaultRowHeight="18.75" x14ac:dyDescent="0.2"/>
  <cols>
    <col min="1" max="1" width="3.5" style="2" customWidth="1"/>
    <col min="2" max="2" width="18.875" style="2" customWidth="1"/>
    <col min="3" max="3" width="7.625" style="2" customWidth="1"/>
    <col min="4" max="4" width="17" style="2" customWidth="1"/>
    <col min="5" max="5" width="10" style="2" customWidth="1"/>
    <col min="6" max="6" width="9.875" style="2" customWidth="1"/>
    <col min="7" max="7" width="10.75" style="2" customWidth="1"/>
    <col min="8" max="8" width="9.875" style="2" customWidth="1"/>
    <col min="9" max="9" width="10.25" style="2" customWidth="1"/>
    <col min="10" max="10" width="10.625" style="2" customWidth="1"/>
    <col min="11" max="11" width="6.875" style="2" customWidth="1"/>
    <col min="12" max="12" width="7.5" style="2" customWidth="1"/>
    <col min="13" max="13" width="5.875" style="2" customWidth="1"/>
    <col min="14" max="18" width="11.875" style="2" bestFit="1" customWidth="1"/>
    <col min="19" max="256" width="9" style="2"/>
    <col min="257" max="257" width="4.5" style="2" customWidth="1"/>
    <col min="258" max="258" width="20.125" style="2" customWidth="1"/>
    <col min="259" max="259" width="9" style="2" customWidth="1"/>
    <col min="260" max="260" width="17.5" style="2" customWidth="1"/>
    <col min="261" max="263" width="10.375" style="2" customWidth="1"/>
    <col min="264" max="264" width="10.5" style="2" customWidth="1"/>
    <col min="265" max="265" width="11.875" style="2" customWidth="1"/>
    <col min="266" max="266" width="6.875" style="2" customWidth="1"/>
    <col min="267" max="267" width="8.25" style="2" customWidth="1"/>
    <col min="268" max="268" width="9.125" style="2" customWidth="1"/>
    <col min="269" max="512" width="9" style="2"/>
    <col min="513" max="513" width="4.5" style="2" customWidth="1"/>
    <col min="514" max="514" width="20.125" style="2" customWidth="1"/>
    <col min="515" max="515" width="9" style="2" customWidth="1"/>
    <col min="516" max="516" width="17.5" style="2" customWidth="1"/>
    <col min="517" max="519" width="10.375" style="2" customWidth="1"/>
    <col min="520" max="520" width="10.5" style="2" customWidth="1"/>
    <col min="521" max="521" width="11.875" style="2" customWidth="1"/>
    <col min="522" max="522" width="6.875" style="2" customWidth="1"/>
    <col min="523" max="523" width="8.25" style="2" customWidth="1"/>
    <col min="524" max="524" width="9.125" style="2" customWidth="1"/>
    <col min="525" max="768" width="9" style="2"/>
    <col min="769" max="769" width="4.5" style="2" customWidth="1"/>
    <col min="770" max="770" width="20.125" style="2" customWidth="1"/>
    <col min="771" max="771" width="9" style="2" customWidth="1"/>
    <col min="772" max="772" width="17.5" style="2" customWidth="1"/>
    <col min="773" max="775" width="10.375" style="2" customWidth="1"/>
    <col min="776" max="776" width="10.5" style="2" customWidth="1"/>
    <col min="777" max="777" width="11.875" style="2" customWidth="1"/>
    <col min="778" max="778" width="6.875" style="2" customWidth="1"/>
    <col min="779" max="779" width="8.25" style="2" customWidth="1"/>
    <col min="780" max="780" width="9.125" style="2" customWidth="1"/>
    <col min="781" max="1024" width="9" style="2"/>
    <col min="1025" max="1025" width="4.5" style="2" customWidth="1"/>
    <col min="1026" max="1026" width="20.125" style="2" customWidth="1"/>
    <col min="1027" max="1027" width="9" style="2" customWidth="1"/>
    <col min="1028" max="1028" width="17.5" style="2" customWidth="1"/>
    <col min="1029" max="1031" width="10.375" style="2" customWidth="1"/>
    <col min="1032" max="1032" width="10.5" style="2" customWidth="1"/>
    <col min="1033" max="1033" width="11.875" style="2" customWidth="1"/>
    <col min="1034" max="1034" width="6.875" style="2" customWidth="1"/>
    <col min="1035" max="1035" width="8.25" style="2" customWidth="1"/>
    <col min="1036" max="1036" width="9.125" style="2" customWidth="1"/>
    <col min="1037" max="1280" width="9" style="2"/>
    <col min="1281" max="1281" width="4.5" style="2" customWidth="1"/>
    <col min="1282" max="1282" width="20.125" style="2" customWidth="1"/>
    <col min="1283" max="1283" width="9" style="2" customWidth="1"/>
    <col min="1284" max="1284" width="17.5" style="2" customWidth="1"/>
    <col min="1285" max="1287" width="10.375" style="2" customWidth="1"/>
    <col min="1288" max="1288" width="10.5" style="2" customWidth="1"/>
    <col min="1289" max="1289" width="11.875" style="2" customWidth="1"/>
    <col min="1290" max="1290" width="6.875" style="2" customWidth="1"/>
    <col min="1291" max="1291" width="8.25" style="2" customWidth="1"/>
    <col min="1292" max="1292" width="9.125" style="2" customWidth="1"/>
    <col min="1293" max="1536" width="9" style="2"/>
    <col min="1537" max="1537" width="4.5" style="2" customWidth="1"/>
    <col min="1538" max="1538" width="20.125" style="2" customWidth="1"/>
    <col min="1539" max="1539" width="9" style="2" customWidth="1"/>
    <col min="1540" max="1540" width="17.5" style="2" customWidth="1"/>
    <col min="1541" max="1543" width="10.375" style="2" customWidth="1"/>
    <col min="1544" max="1544" width="10.5" style="2" customWidth="1"/>
    <col min="1545" max="1545" width="11.875" style="2" customWidth="1"/>
    <col min="1546" max="1546" width="6.875" style="2" customWidth="1"/>
    <col min="1547" max="1547" width="8.25" style="2" customWidth="1"/>
    <col min="1548" max="1548" width="9.125" style="2" customWidth="1"/>
    <col min="1549" max="1792" width="9" style="2"/>
    <col min="1793" max="1793" width="4.5" style="2" customWidth="1"/>
    <col min="1794" max="1794" width="20.125" style="2" customWidth="1"/>
    <col min="1795" max="1795" width="9" style="2" customWidth="1"/>
    <col min="1796" max="1796" width="17.5" style="2" customWidth="1"/>
    <col min="1797" max="1799" width="10.375" style="2" customWidth="1"/>
    <col min="1800" max="1800" width="10.5" style="2" customWidth="1"/>
    <col min="1801" max="1801" width="11.875" style="2" customWidth="1"/>
    <col min="1802" max="1802" width="6.875" style="2" customWidth="1"/>
    <col min="1803" max="1803" width="8.25" style="2" customWidth="1"/>
    <col min="1804" max="1804" width="9.125" style="2" customWidth="1"/>
    <col min="1805" max="2048" width="9" style="2"/>
    <col min="2049" max="2049" width="4.5" style="2" customWidth="1"/>
    <col min="2050" max="2050" width="20.125" style="2" customWidth="1"/>
    <col min="2051" max="2051" width="9" style="2" customWidth="1"/>
    <col min="2052" max="2052" width="17.5" style="2" customWidth="1"/>
    <col min="2053" max="2055" width="10.375" style="2" customWidth="1"/>
    <col min="2056" max="2056" width="10.5" style="2" customWidth="1"/>
    <col min="2057" max="2057" width="11.875" style="2" customWidth="1"/>
    <col min="2058" max="2058" width="6.875" style="2" customWidth="1"/>
    <col min="2059" max="2059" width="8.25" style="2" customWidth="1"/>
    <col min="2060" max="2060" width="9.125" style="2" customWidth="1"/>
    <col min="2061" max="2304" width="9" style="2"/>
    <col min="2305" max="2305" width="4.5" style="2" customWidth="1"/>
    <col min="2306" max="2306" width="20.125" style="2" customWidth="1"/>
    <col min="2307" max="2307" width="9" style="2" customWidth="1"/>
    <col min="2308" max="2308" width="17.5" style="2" customWidth="1"/>
    <col min="2309" max="2311" width="10.375" style="2" customWidth="1"/>
    <col min="2312" max="2312" width="10.5" style="2" customWidth="1"/>
    <col min="2313" max="2313" width="11.875" style="2" customWidth="1"/>
    <col min="2314" max="2314" width="6.875" style="2" customWidth="1"/>
    <col min="2315" max="2315" width="8.25" style="2" customWidth="1"/>
    <col min="2316" max="2316" width="9.125" style="2" customWidth="1"/>
    <col min="2317" max="2560" width="9" style="2"/>
    <col min="2561" max="2561" width="4.5" style="2" customWidth="1"/>
    <col min="2562" max="2562" width="20.125" style="2" customWidth="1"/>
    <col min="2563" max="2563" width="9" style="2" customWidth="1"/>
    <col min="2564" max="2564" width="17.5" style="2" customWidth="1"/>
    <col min="2565" max="2567" width="10.375" style="2" customWidth="1"/>
    <col min="2568" max="2568" width="10.5" style="2" customWidth="1"/>
    <col min="2569" max="2569" width="11.875" style="2" customWidth="1"/>
    <col min="2570" max="2570" width="6.875" style="2" customWidth="1"/>
    <col min="2571" max="2571" width="8.25" style="2" customWidth="1"/>
    <col min="2572" max="2572" width="9.125" style="2" customWidth="1"/>
    <col min="2573" max="2816" width="9" style="2"/>
    <col min="2817" max="2817" width="4.5" style="2" customWidth="1"/>
    <col min="2818" max="2818" width="20.125" style="2" customWidth="1"/>
    <col min="2819" max="2819" width="9" style="2" customWidth="1"/>
    <col min="2820" max="2820" width="17.5" style="2" customWidth="1"/>
    <col min="2821" max="2823" width="10.375" style="2" customWidth="1"/>
    <col min="2824" max="2824" width="10.5" style="2" customWidth="1"/>
    <col min="2825" max="2825" width="11.875" style="2" customWidth="1"/>
    <col min="2826" max="2826" width="6.875" style="2" customWidth="1"/>
    <col min="2827" max="2827" width="8.25" style="2" customWidth="1"/>
    <col min="2828" max="2828" width="9.125" style="2" customWidth="1"/>
    <col min="2829" max="3072" width="9" style="2"/>
    <col min="3073" max="3073" width="4.5" style="2" customWidth="1"/>
    <col min="3074" max="3074" width="20.125" style="2" customWidth="1"/>
    <col min="3075" max="3075" width="9" style="2" customWidth="1"/>
    <col min="3076" max="3076" width="17.5" style="2" customWidth="1"/>
    <col min="3077" max="3079" width="10.375" style="2" customWidth="1"/>
    <col min="3080" max="3080" width="10.5" style="2" customWidth="1"/>
    <col min="3081" max="3081" width="11.875" style="2" customWidth="1"/>
    <col min="3082" max="3082" width="6.875" style="2" customWidth="1"/>
    <col min="3083" max="3083" width="8.25" style="2" customWidth="1"/>
    <col min="3084" max="3084" width="9.125" style="2" customWidth="1"/>
    <col min="3085" max="3328" width="9" style="2"/>
    <col min="3329" max="3329" width="4.5" style="2" customWidth="1"/>
    <col min="3330" max="3330" width="20.125" style="2" customWidth="1"/>
    <col min="3331" max="3331" width="9" style="2" customWidth="1"/>
    <col min="3332" max="3332" width="17.5" style="2" customWidth="1"/>
    <col min="3333" max="3335" width="10.375" style="2" customWidth="1"/>
    <col min="3336" max="3336" width="10.5" style="2" customWidth="1"/>
    <col min="3337" max="3337" width="11.875" style="2" customWidth="1"/>
    <col min="3338" max="3338" width="6.875" style="2" customWidth="1"/>
    <col min="3339" max="3339" width="8.25" style="2" customWidth="1"/>
    <col min="3340" max="3340" width="9.125" style="2" customWidth="1"/>
    <col min="3341" max="3584" width="9" style="2"/>
    <col min="3585" max="3585" width="4.5" style="2" customWidth="1"/>
    <col min="3586" max="3586" width="20.125" style="2" customWidth="1"/>
    <col min="3587" max="3587" width="9" style="2" customWidth="1"/>
    <col min="3588" max="3588" width="17.5" style="2" customWidth="1"/>
    <col min="3589" max="3591" width="10.375" style="2" customWidth="1"/>
    <col min="3592" max="3592" width="10.5" style="2" customWidth="1"/>
    <col min="3593" max="3593" width="11.875" style="2" customWidth="1"/>
    <col min="3594" max="3594" width="6.875" style="2" customWidth="1"/>
    <col min="3595" max="3595" width="8.25" style="2" customWidth="1"/>
    <col min="3596" max="3596" width="9.125" style="2" customWidth="1"/>
    <col min="3597" max="3840" width="9" style="2"/>
    <col min="3841" max="3841" width="4.5" style="2" customWidth="1"/>
    <col min="3842" max="3842" width="20.125" style="2" customWidth="1"/>
    <col min="3843" max="3843" width="9" style="2" customWidth="1"/>
    <col min="3844" max="3844" width="17.5" style="2" customWidth="1"/>
    <col min="3845" max="3847" width="10.375" style="2" customWidth="1"/>
    <col min="3848" max="3848" width="10.5" style="2" customWidth="1"/>
    <col min="3849" max="3849" width="11.875" style="2" customWidth="1"/>
    <col min="3850" max="3850" width="6.875" style="2" customWidth="1"/>
    <col min="3851" max="3851" width="8.25" style="2" customWidth="1"/>
    <col min="3852" max="3852" width="9.125" style="2" customWidth="1"/>
    <col min="3853" max="4096" width="9" style="2"/>
    <col min="4097" max="4097" width="4.5" style="2" customWidth="1"/>
    <col min="4098" max="4098" width="20.125" style="2" customWidth="1"/>
    <col min="4099" max="4099" width="9" style="2" customWidth="1"/>
    <col min="4100" max="4100" width="17.5" style="2" customWidth="1"/>
    <col min="4101" max="4103" width="10.375" style="2" customWidth="1"/>
    <col min="4104" max="4104" width="10.5" style="2" customWidth="1"/>
    <col min="4105" max="4105" width="11.875" style="2" customWidth="1"/>
    <col min="4106" max="4106" width="6.875" style="2" customWidth="1"/>
    <col min="4107" max="4107" width="8.25" style="2" customWidth="1"/>
    <col min="4108" max="4108" width="9.125" style="2" customWidth="1"/>
    <col min="4109" max="4352" width="9" style="2"/>
    <col min="4353" max="4353" width="4.5" style="2" customWidth="1"/>
    <col min="4354" max="4354" width="20.125" style="2" customWidth="1"/>
    <col min="4355" max="4355" width="9" style="2" customWidth="1"/>
    <col min="4356" max="4356" width="17.5" style="2" customWidth="1"/>
    <col min="4357" max="4359" width="10.375" style="2" customWidth="1"/>
    <col min="4360" max="4360" width="10.5" style="2" customWidth="1"/>
    <col min="4361" max="4361" width="11.875" style="2" customWidth="1"/>
    <col min="4362" max="4362" width="6.875" style="2" customWidth="1"/>
    <col min="4363" max="4363" width="8.25" style="2" customWidth="1"/>
    <col min="4364" max="4364" width="9.125" style="2" customWidth="1"/>
    <col min="4365" max="4608" width="9" style="2"/>
    <col min="4609" max="4609" width="4.5" style="2" customWidth="1"/>
    <col min="4610" max="4610" width="20.125" style="2" customWidth="1"/>
    <col min="4611" max="4611" width="9" style="2" customWidth="1"/>
    <col min="4612" max="4612" width="17.5" style="2" customWidth="1"/>
    <col min="4613" max="4615" width="10.375" style="2" customWidth="1"/>
    <col min="4616" max="4616" width="10.5" style="2" customWidth="1"/>
    <col min="4617" max="4617" width="11.875" style="2" customWidth="1"/>
    <col min="4618" max="4618" width="6.875" style="2" customWidth="1"/>
    <col min="4619" max="4619" width="8.25" style="2" customWidth="1"/>
    <col min="4620" max="4620" width="9.125" style="2" customWidth="1"/>
    <col min="4621" max="4864" width="9" style="2"/>
    <col min="4865" max="4865" width="4.5" style="2" customWidth="1"/>
    <col min="4866" max="4866" width="20.125" style="2" customWidth="1"/>
    <col min="4867" max="4867" width="9" style="2" customWidth="1"/>
    <col min="4868" max="4868" width="17.5" style="2" customWidth="1"/>
    <col min="4869" max="4871" width="10.375" style="2" customWidth="1"/>
    <col min="4872" max="4872" width="10.5" style="2" customWidth="1"/>
    <col min="4873" max="4873" width="11.875" style="2" customWidth="1"/>
    <col min="4874" max="4874" width="6.875" style="2" customWidth="1"/>
    <col min="4875" max="4875" width="8.25" style="2" customWidth="1"/>
    <col min="4876" max="4876" width="9.125" style="2" customWidth="1"/>
    <col min="4877" max="5120" width="9" style="2"/>
    <col min="5121" max="5121" width="4.5" style="2" customWidth="1"/>
    <col min="5122" max="5122" width="20.125" style="2" customWidth="1"/>
    <col min="5123" max="5123" width="9" style="2" customWidth="1"/>
    <col min="5124" max="5124" width="17.5" style="2" customWidth="1"/>
    <col min="5125" max="5127" width="10.375" style="2" customWidth="1"/>
    <col min="5128" max="5128" width="10.5" style="2" customWidth="1"/>
    <col min="5129" max="5129" width="11.875" style="2" customWidth="1"/>
    <col min="5130" max="5130" width="6.875" style="2" customWidth="1"/>
    <col min="5131" max="5131" width="8.25" style="2" customWidth="1"/>
    <col min="5132" max="5132" width="9.125" style="2" customWidth="1"/>
    <col min="5133" max="5376" width="9" style="2"/>
    <col min="5377" max="5377" width="4.5" style="2" customWidth="1"/>
    <col min="5378" max="5378" width="20.125" style="2" customWidth="1"/>
    <col min="5379" max="5379" width="9" style="2" customWidth="1"/>
    <col min="5380" max="5380" width="17.5" style="2" customWidth="1"/>
    <col min="5381" max="5383" width="10.375" style="2" customWidth="1"/>
    <col min="5384" max="5384" width="10.5" style="2" customWidth="1"/>
    <col min="5385" max="5385" width="11.875" style="2" customWidth="1"/>
    <col min="5386" max="5386" width="6.875" style="2" customWidth="1"/>
    <col min="5387" max="5387" width="8.25" style="2" customWidth="1"/>
    <col min="5388" max="5388" width="9.125" style="2" customWidth="1"/>
    <col min="5389" max="5632" width="9" style="2"/>
    <col min="5633" max="5633" width="4.5" style="2" customWidth="1"/>
    <col min="5634" max="5634" width="20.125" style="2" customWidth="1"/>
    <col min="5635" max="5635" width="9" style="2" customWidth="1"/>
    <col min="5636" max="5636" width="17.5" style="2" customWidth="1"/>
    <col min="5637" max="5639" width="10.375" style="2" customWidth="1"/>
    <col min="5640" max="5640" width="10.5" style="2" customWidth="1"/>
    <col min="5641" max="5641" width="11.875" style="2" customWidth="1"/>
    <col min="5642" max="5642" width="6.875" style="2" customWidth="1"/>
    <col min="5643" max="5643" width="8.25" style="2" customWidth="1"/>
    <col min="5644" max="5644" width="9.125" style="2" customWidth="1"/>
    <col min="5645" max="5888" width="9" style="2"/>
    <col min="5889" max="5889" width="4.5" style="2" customWidth="1"/>
    <col min="5890" max="5890" width="20.125" style="2" customWidth="1"/>
    <col min="5891" max="5891" width="9" style="2" customWidth="1"/>
    <col min="5892" max="5892" width="17.5" style="2" customWidth="1"/>
    <col min="5893" max="5895" width="10.375" style="2" customWidth="1"/>
    <col min="5896" max="5896" width="10.5" style="2" customWidth="1"/>
    <col min="5897" max="5897" width="11.875" style="2" customWidth="1"/>
    <col min="5898" max="5898" width="6.875" style="2" customWidth="1"/>
    <col min="5899" max="5899" width="8.25" style="2" customWidth="1"/>
    <col min="5900" max="5900" width="9.125" style="2" customWidth="1"/>
    <col min="5901" max="6144" width="9" style="2"/>
    <col min="6145" max="6145" width="4.5" style="2" customWidth="1"/>
    <col min="6146" max="6146" width="20.125" style="2" customWidth="1"/>
    <col min="6147" max="6147" width="9" style="2" customWidth="1"/>
    <col min="6148" max="6148" width="17.5" style="2" customWidth="1"/>
    <col min="6149" max="6151" width="10.375" style="2" customWidth="1"/>
    <col min="6152" max="6152" width="10.5" style="2" customWidth="1"/>
    <col min="6153" max="6153" width="11.875" style="2" customWidth="1"/>
    <col min="6154" max="6154" width="6.875" style="2" customWidth="1"/>
    <col min="6155" max="6155" width="8.25" style="2" customWidth="1"/>
    <col min="6156" max="6156" width="9.125" style="2" customWidth="1"/>
    <col min="6157" max="6400" width="9" style="2"/>
    <col min="6401" max="6401" width="4.5" style="2" customWidth="1"/>
    <col min="6402" max="6402" width="20.125" style="2" customWidth="1"/>
    <col min="6403" max="6403" width="9" style="2" customWidth="1"/>
    <col min="6404" max="6404" width="17.5" style="2" customWidth="1"/>
    <col min="6405" max="6407" width="10.375" style="2" customWidth="1"/>
    <col min="6408" max="6408" width="10.5" style="2" customWidth="1"/>
    <col min="6409" max="6409" width="11.875" style="2" customWidth="1"/>
    <col min="6410" max="6410" width="6.875" style="2" customWidth="1"/>
    <col min="6411" max="6411" width="8.25" style="2" customWidth="1"/>
    <col min="6412" max="6412" width="9.125" style="2" customWidth="1"/>
    <col min="6413" max="6656" width="9" style="2"/>
    <col min="6657" max="6657" width="4.5" style="2" customWidth="1"/>
    <col min="6658" max="6658" width="20.125" style="2" customWidth="1"/>
    <col min="6659" max="6659" width="9" style="2" customWidth="1"/>
    <col min="6660" max="6660" width="17.5" style="2" customWidth="1"/>
    <col min="6661" max="6663" width="10.375" style="2" customWidth="1"/>
    <col min="6664" max="6664" width="10.5" style="2" customWidth="1"/>
    <col min="6665" max="6665" width="11.875" style="2" customWidth="1"/>
    <col min="6666" max="6666" width="6.875" style="2" customWidth="1"/>
    <col min="6667" max="6667" width="8.25" style="2" customWidth="1"/>
    <col min="6668" max="6668" width="9.125" style="2" customWidth="1"/>
    <col min="6669" max="6912" width="9" style="2"/>
    <col min="6913" max="6913" width="4.5" style="2" customWidth="1"/>
    <col min="6914" max="6914" width="20.125" style="2" customWidth="1"/>
    <col min="6915" max="6915" width="9" style="2" customWidth="1"/>
    <col min="6916" max="6916" width="17.5" style="2" customWidth="1"/>
    <col min="6917" max="6919" width="10.375" style="2" customWidth="1"/>
    <col min="6920" max="6920" width="10.5" style="2" customWidth="1"/>
    <col min="6921" max="6921" width="11.875" style="2" customWidth="1"/>
    <col min="6922" max="6922" width="6.875" style="2" customWidth="1"/>
    <col min="6923" max="6923" width="8.25" style="2" customWidth="1"/>
    <col min="6924" max="6924" width="9.125" style="2" customWidth="1"/>
    <col min="6925" max="7168" width="9" style="2"/>
    <col min="7169" max="7169" width="4.5" style="2" customWidth="1"/>
    <col min="7170" max="7170" width="20.125" style="2" customWidth="1"/>
    <col min="7171" max="7171" width="9" style="2" customWidth="1"/>
    <col min="7172" max="7172" width="17.5" style="2" customWidth="1"/>
    <col min="7173" max="7175" width="10.375" style="2" customWidth="1"/>
    <col min="7176" max="7176" width="10.5" style="2" customWidth="1"/>
    <col min="7177" max="7177" width="11.875" style="2" customWidth="1"/>
    <col min="7178" max="7178" width="6.875" style="2" customWidth="1"/>
    <col min="7179" max="7179" width="8.25" style="2" customWidth="1"/>
    <col min="7180" max="7180" width="9.125" style="2" customWidth="1"/>
    <col min="7181" max="7424" width="9" style="2"/>
    <col min="7425" max="7425" width="4.5" style="2" customWidth="1"/>
    <col min="7426" max="7426" width="20.125" style="2" customWidth="1"/>
    <col min="7427" max="7427" width="9" style="2" customWidth="1"/>
    <col min="7428" max="7428" width="17.5" style="2" customWidth="1"/>
    <col min="7429" max="7431" width="10.375" style="2" customWidth="1"/>
    <col min="7432" max="7432" width="10.5" style="2" customWidth="1"/>
    <col min="7433" max="7433" width="11.875" style="2" customWidth="1"/>
    <col min="7434" max="7434" width="6.875" style="2" customWidth="1"/>
    <col min="7435" max="7435" width="8.25" style="2" customWidth="1"/>
    <col min="7436" max="7436" width="9.125" style="2" customWidth="1"/>
    <col min="7437" max="7680" width="9" style="2"/>
    <col min="7681" max="7681" width="4.5" style="2" customWidth="1"/>
    <col min="7682" max="7682" width="20.125" style="2" customWidth="1"/>
    <col min="7683" max="7683" width="9" style="2" customWidth="1"/>
    <col min="7684" max="7684" width="17.5" style="2" customWidth="1"/>
    <col min="7685" max="7687" width="10.375" style="2" customWidth="1"/>
    <col min="7688" max="7688" width="10.5" style="2" customWidth="1"/>
    <col min="7689" max="7689" width="11.875" style="2" customWidth="1"/>
    <col min="7690" max="7690" width="6.875" style="2" customWidth="1"/>
    <col min="7691" max="7691" width="8.25" style="2" customWidth="1"/>
    <col min="7692" max="7692" width="9.125" style="2" customWidth="1"/>
    <col min="7693" max="7936" width="9" style="2"/>
    <col min="7937" max="7937" width="4.5" style="2" customWidth="1"/>
    <col min="7938" max="7938" width="20.125" style="2" customWidth="1"/>
    <col min="7939" max="7939" width="9" style="2" customWidth="1"/>
    <col min="7940" max="7940" width="17.5" style="2" customWidth="1"/>
    <col min="7941" max="7943" width="10.375" style="2" customWidth="1"/>
    <col min="7944" max="7944" width="10.5" style="2" customWidth="1"/>
    <col min="7945" max="7945" width="11.875" style="2" customWidth="1"/>
    <col min="7946" max="7946" width="6.875" style="2" customWidth="1"/>
    <col min="7947" max="7947" width="8.25" style="2" customWidth="1"/>
    <col min="7948" max="7948" width="9.125" style="2" customWidth="1"/>
    <col min="7949" max="8192" width="9" style="2"/>
    <col min="8193" max="8193" width="4.5" style="2" customWidth="1"/>
    <col min="8194" max="8194" width="20.125" style="2" customWidth="1"/>
    <col min="8195" max="8195" width="9" style="2" customWidth="1"/>
    <col min="8196" max="8196" width="17.5" style="2" customWidth="1"/>
    <col min="8197" max="8199" width="10.375" style="2" customWidth="1"/>
    <col min="8200" max="8200" width="10.5" style="2" customWidth="1"/>
    <col min="8201" max="8201" width="11.875" style="2" customWidth="1"/>
    <col min="8202" max="8202" width="6.875" style="2" customWidth="1"/>
    <col min="8203" max="8203" width="8.25" style="2" customWidth="1"/>
    <col min="8204" max="8204" width="9.125" style="2" customWidth="1"/>
    <col min="8205" max="8448" width="9" style="2"/>
    <col min="8449" max="8449" width="4.5" style="2" customWidth="1"/>
    <col min="8450" max="8450" width="20.125" style="2" customWidth="1"/>
    <col min="8451" max="8451" width="9" style="2" customWidth="1"/>
    <col min="8452" max="8452" width="17.5" style="2" customWidth="1"/>
    <col min="8453" max="8455" width="10.375" style="2" customWidth="1"/>
    <col min="8456" max="8456" width="10.5" style="2" customWidth="1"/>
    <col min="8457" max="8457" width="11.875" style="2" customWidth="1"/>
    <col min="8458" max="8458" width="6.875" style="2" customWidth="1"/>
    <col min="8459" max="8459" width="8.25" style="2" customWidth="1"/>
    <col min="8460" max="8460" width="9.125" style="2" customWidth="1"/>
    <col min="8461" max="8704" width="9" style="2"/>
    <col min="8705" max="8705" width="4.5" style="2" customWidth="1"/>
    <col min="8706" max="8706" width="20.125" style="2" customWidth="1"/>
    <col min="8707" max="8707" width="9" style="2" customWidth="1"/>
    <col min="8708" max="8708" width="17.5" style="2" customWidth="1"/>
    <col min="8709" max="8711" width="10.375" style="2" customWidth="1"/>
    <col min="8712" max="8712" width="10.5" style="2" customWidth="1"/>
    <col min="8713" max="8713" width="11.875" style="2" customWidth="1"/>
    <col min="8714" max="8714" width="6.875" style="2" customWidth="1"/>
    <col min="8715" max="8715" width="8.25" style="2" customWidth="1"/>
    <col min="8716" max="8716" width="9.125" style="2" customWidth="1"/>
    <col min="8717" max="8960" width="9" style="2"/>
    <col min="8961" max="8961" width="4.5" style="2" customWidth="1"/>
    <col min="8962" max="8962" width="20.125" style="2" customWidth="1"/>
    <col min="8963" max="8963" width="9" style="2" customWidth="1"/>
    <col min="8964" max="8964" width="17.5" style="2" customWidth="1"/>
    <col min="8965" max="8967" width="10.375" style="2" customWidth="1"/>
    <col min="8968" max="8968" width="10.5" style="2" customWidth="1"/>
    <col min="8969" max="8969" width="11.875" style="2" customWidth="1"/>
    <col min="8970" max="8970" width="6.875" style="2" customWidth="1"/>
    <col min="8971" max="8971" width="8.25" style="2" customWidth="1"/>
    <col min="8972" max="8972" width="9.125" style="2" customWidth="1"/>
    <col min="8973" max="9216" width="9" style="2"/>
    <col min="9217" max="9217" width="4.5" style="2" customWidth="1"/>
    <col min="9218" max="9218" width="20.125" style="2" customWidth="1"/>
    <col min="9219" max="9219" width="9" style="2" customWidth="1"/>
    <col min="9220" max="9220" width="17.5" style="2" customWidth="1"/>
    <col min="9221" max="9223" width="10.375" style="2" customWidth="1"/>
    <col min="9224" max="9224" width="10.5" style="2" customWidth="1"/>
    <col min="9225" max="9225" width="11.875" style="2" customWidth="1"/>
    <col min="9226" max="9226" width="6.875" style="2" customWidth="1"/>
    <col min="9227" max="9227" width="8.25" style="2" customWidth="1"/>
    <col min="9228" max="9228" width="9.125" style="2" customWidth="1"/>
    <col min="9229" max="9472" width="9" style="2"/>
    <col min="9473" max="9473" width="4.5" style="2" customWidth="1"/>
    <col min="9474" max="9474" width="20.125" style="2" customWidth="1"/>
    <col min="9475" max="9475" width="9" style="2" customWidth="1"/>
    <col min="9476" max="9476" width="17.5" style="2" customWidth="1"/>
    <col min="9477" max="9479" width="10.375" style="2" customWidth="1"/>
    <col min="9480" max="9480" width="10.5" style="2" customWidth="1"/>
    <col min="9481" max="9481" width="11.875" style="2" customWidth="1"/>
    <col min="9482" max="9482" width="6.875" style="2" customWidth="1"/>
    <col min="9483" max="9483" width="8.25" style="2" customWidth="1"/>
    <col min="9484" max="9484" width="9.125" style="2" customWidth="1"/>
    <col min="9485" max="9728" width="9" style="2"/>
    <col min="9729" max="9729" width="4.5" style="2" customWidth="1"/>
    <col min="9730" max="9730" width="20.125" style="2" customWidth="1"/>
    <col min="9731" max="9731" width="9" style="2" customWidth="1"/>
    <col min="9732" max="9732" width="17.5" style="2" customWidth="1"/>
    <col min="9733" max="9735" width="10.375" style="2" customWidth="1"/>
    <col min="9736" max="9736" width="10.5" style="2" customWidth="1"/>
    <col min="9737" max="9737" width="11.875" style="2" customWidth="1"/>
    <col min="9738" max="9738" width="6.875" style="2" customWidth="1"/>
    <col min="9739" max="9739" width="8.25" style="2" customWidth="1"/>
    <col min="9740" max="9740" width="9.125" style="2" customWidth="1"/>
    <col min="9741" max="9984" width="9" style="2"/>
    <col min="9985" max="9985" width="4.5" style="2" customWidth="1"/>
    <col min="9986" max="9986" width="20.125" style="2" customWidth="1"/>
    <col min="9987" max="9987" width="9" style="2" customWidth="1"/>
    <col min="9988" max="9988" width="17.5" style="2" customWidth="1"/>
    <col min="9989" max="9991" width="10.375" style="2" customWidth="1"/>
    <col min="9992" max="9992" width="10.5" style="2" customWidth="1"/>
    <col min="9993" max="9993" width="11.875" style="2" customWidth="1"/>
    <col min="9994" max="9994" width="6.875" style="2" customWidth="1"/>
    <col min="9995" max="9995" width="8.25" style="2" customWidth="1"/>
    <col min="9996" max="9996" width="9.125" style="2" customWidth="1"/>
    <col min="9997" max="10240" width="9" style="2"/>
    <col min="10241" max="10241" width="4.5" style="2" customWidth="1"/>
    <col min="10242" max="10242" width="20.125" style="2" customWidth="1"/>
    <col min="10243" max="10243" width="9" style="2" customWidth="1"/>
    <col min="10244" max="10244" width="17.5" style="2" customWidth="1"/>
    <col min="10245" max="10247" width="10.375" style="2" customWidth="1"/>
    <col min="10248" max="10248" width="10.5" style="2" customWidth="1"/>
    <col min="10249" max="10249" width="11.875" style="2" customWidth="1"/>
    <col min="10250" max="10250" width="6.875" style="2" customWidth="1"/>
    <col min="10251" max="10251" width="8.25" style="2" customWidth="1"/>
    <col min="10252" max="10252" width="9.125" style="2" customWidth="1"/>
    <col min="10253" max="10496" width="9" style="2"/>
    <col min="10497" max="10497" width="4.5" style="2" customWidth="1"/>
    <col min="10498" max="10498" width="20.125" style="2" customWidth="1"/>
    <col min="10499" max="10499" width="9" style="2" customWidth="1"/>
    <col min="10500" max="10500" width="17.5" style="2" customWidth="1"/>
    <col min="10501" max="10503" width="10.375" style="2" customWidth="1"/>
    <col min="10504" max="10504" width="10.5" style="2" customWidth="1"/>
    <col min="10505" max="10505" width="11.875" style="2" customWidth="1"/>
    <col min="10506" max="10506" width="6.875" style="2" customWidth="1"/>
    <col min="10507" max="10507" width="8.25" style="2" customWidth="1"/>
    <col min="10508" max="10508" width="9.125" style="2" customWidth="1"/>
    <col min="10509" max="10752" width="9" style="2"/>
    <col min="10753" max="10753" width="4.5" style="2" customWidth="1"/>
    <col min="10754" max="10754" width="20.125" style="2" customWidth="1"/>
    <col min="10755" max="10755" width="9" style="2" customWidth="1"/>
    <col min="10756" max="10756" width="17.5" style="2" customWidth="1"/>
    <col min="10757" max="10759" width="10.375" style="2" customWidth="1"/>
    <col min="10760" max="10760" width="10.5" style="2" customWidth="1"/>
    <col min="10761" max="10761" width="11.875" style="2" customWidth="1"/>
    <col min="10762" max="10762" width="6.875" style="2" customWidth="1"/>
    <col min="10763" max="10763" width="8.25" style="2" customWidth="1"/>
    <col min="10764" max="10764" width="9.125" style="2" customWidth="1"/>
    <col min="10765" max="11008" width="9" style="2"/>
    <col min="11009" max="11009" width="4.5" style="2" customWidth="1"/>
    <col min="11010" max="11010" width="20.125" style="2" customWidth="1"/>
    <col min="11011" max="11011" width="9" style="2" customWidth="1"/>
    <col min="11012" max="11012" width="17.5" style="2" customWidth="1"/>
    <col min="11013" max="11015" width="10.375" style="2" customWidth="1"/>
    <col min="11016" max="11016" width="10.5" style="2" customWidth="1"/>
    <col min="11017" max="11017" width="11.875" style="2" customWidth="1"/>
    <col min="11018" max="11018" width="6.875" style="2" customWidth="1"/>
    <col min="11019" max="11019" width="8.25" style="2" customWidth="1"/>
    <col min="11020" max="11020" width="9.125" style="2" customWidth="1"/>
    <col min="11021" max="11264" width="9" style="2"/>
    <col min="11265" max="11265" width="4.5" style="2" customWidth="1"/>
    <col min="11266" max="11266" width="20.125" style="2" customWidth="1"/>
    <col min="11267" max="11267" width="9" style="2" customWidth="1"/>
    <col min="11268" max="11268" width="17.5" style="2" customWidth="1"/>
    <col min="11269" max="11271" width="10.375" style="2" customWidth="1"/>
    <col min="11272" max="11272" width="10.5" style="2" customWidth="1"/>
    <col min="11273" max="11273" width="11.875" style="2" customWidth="1"/>
    <col min="11274" max="11274" width="6.875" style="2" customWidth="1"/>
    <col min="11275" max="11275" width="8.25" style="2" customWidth="1"/>
    <col min="11276" max="11276" width="9.125" style="2" customWidth="1"/>
    <col min="11277" max="11520" width="9" style="2"/>
    <col min="11521" max="11521" width="4.5" style="2" customWidth="1"/>
    <col min="11522" max="11522" width="20.125" style="2" customWidth="1"/>
    <col min="11523" max="11523" width="9" style="2" customWidth="1"/>
    <col min="11524" max="11524" width="17.5" style="2" customWidth="1"/>
    <col min="11525" max="11527" width="10.375" style="2" customWidth="1"/>
    <col min="11528" max="11528" width="10.5" style="2" customWidth="1"/>
    <col min="11529" max="11529" width="11.875" style="2" customWidth="1"/>
    <col min="11530" max="11530" width="6.875" style="2" customWidth="1"/>
    <col min="11531" max="11531" width="8.25" style="2" customWidth="1"/>
    <col min="11532" max="11532" width="9.125" style="2" customWidth="1"/>
    <col min="11533" max="11776" width="9" style="2"/>
    <col min="11777" max="11777" width="4.5" style="2" customWidth="1"/>
    <col min="11778" max="11778" width="20.125" style="2" customWidth="1"/>
    <col min="11779" max="11779" width="9" style="2" customWidth="1"/>
    <col min="11780" max="11780" width="17.5" style="2" customWidth="1"/>
    <col min="11781" max="11783" width="10.375" style="2" customWidth="1"/>
    <col min="11784" max="11784" width="10.5" style="2" customWidth="1"/>
    <col min="11785" max="11785" width="11.875" style="2" customWidth="1"/>
    <col min="11786" max="11786" width="6.875" style="2" customWidth="1"/>
    <col min="11787" max="11787" width="8.25" style="2" customWidth="1"/>
    <col min="11788" max="11788" width="9.125" style="2" customWidth="1"/>
    <col min="11789" max="12032" width="9" style="2"/>
    <col min="12033" max="12033" width="4.5" style="2" customWidth="1"/>
    <col min="12034" max="12034" width="20.125" style="2" customWidth="1"/>
    <col min="12035" max="12035" width="9" style="2" customWidth="1"/>
    <col min="12036" max="12036" width="17.5" style="2" customWidth="1"/>
    <col min="12037" max="12039" width="10.375" style="2" customWidth="1"/>
    <col min="12040" max="12040" width="10.5" style="2" customWidth="1"/>
    <col min="12041" max="12041" width="11.875" style="2" customWidth="1"/>
    <col min="12042" max="12042" width="6.875" style="2" customWidth="1"/>
    <col min="12043" max="12043" width="8.25" style="2" customWidth="1"/>
    <col min="12044" max="12044" width="9.125" style="2" customWidth="1"/>
    <col min="12045" max="12288" width="9" style="2"/>
    <col min="12289" max="12289" width="4.5" style="2" customWidth="1"/>
    <col min="12290" max="12290" width="20.125" style="2" customWidth="1"/>
    <col min="12291" max="12291" width="9" style="2" customWidth="1"/>
    <col min="12292" max="12292" width="17.5" style="2" customWidth="1"/>
    <col min="12293" max="12295" width="10.375" style="2" customWidth="1"/>
    <col min="12296" max="12296" width="10.5" style="2" customWidth="1"/>
    <col min="12297" max="12297" width="11.875" style="2" customWidth="1"/>
    <col min="12298" max="12298" width="6.875" style="2" customWidth="1"/>
    <col min="12299" max="12299" width="8.25" style="2" customWidth="1"/>
    <col min="12300" max="12300" width="9.125" style="2" customWidth="1"/>
    <col min="12301" max="12544" width="9" style="2"/>
    <col min="12545" max="12545" width="4.5" style="2" customWidth="1"/>
    <col min="12546" max="12546" width="20.125" style="2" customWidth="1"/>
    <col min="12547" max="12547" width="9" style="2" customWidth="1"/>
    <col min="12548" max="12548" width="17.5" style="2" customWidth="1"/>
    <col min="12549" max="12551" width="10.375" style="2" customWidth="1"/>
    <col min="12552" max="12552" width="10.5" style="2" customWidth="1"/>
    <col min="12553" max="12553" width="11.875" style="2" customWidth="1"/>
    <col min="12554" max="12554" width="6.875" style="2" customWidth="1"/>
    <col min="12555" max="12555" width="8.25" style="2" customWidth="1"/>
    <col min="12556" max="12556" width="9.125" style="2" customWidth="1"/>
    <col min="12557" max="12800" width="9" style="2"/>
    <col min="12801" max="12801" width="4.5" style="2" customWidth="1"/>
    <col min="12802" max="12802" width="20.125" style="2" customWidth="1"/>
    <col min="12803" max="12803" width="9" style="2" customWidth="1"/>
    <col min="12804" max="12804" width="17.5" style="2" customWidth="1"/>
    <col min="12805" max="12807" width="10.375" style="2" customWidth="1"/>
    <col min="12808" max="12808" width="10.5" style="2" customWidth="1"/>
    <col min="12809" max="12809" width="11.875" style="2" customWidth="1"/>
    <col min="12810" max="12810" width="6.875" style="2" customWidth="1"/>
    <col min="12811" max="12811" width="8.25" style="2" customWidth="1"/>
    <col min="12812" max="12812" width="9.125" style="2" customWidth="1"/>
    <col min="12813" max="13056" width="9" style="2"/>
    <col min="13057" max="13057" width="4.5" style="2" customWidth="1"/>
    <col min="13058" max="13058" width="20.125" style="2" customWidth="1"/>
    <col min="13059" max="13059" width="9" style="2" customWidth="1"/>
    <col min="13060" max="13060" width="17.5" style="2" customWidth="1"/>
    <col min="13061" max="13063" width="10.375" style="2" customWidth="1"/>
    <col min="13064" max="13064" width="10.5" style="2" customWidth="1"/>
    <col min="13065" max="13065" width="11.875" style="2" customWidth="1"/>
    <col min="13066" max="13066" width="6.875" style="2" customWidth="1"/>
    <col min="13067" max="13067" width="8.25" style="2" customWidth="1"/>
    <col min="13068" max="13068" width="9.125" style="2" customWidth="1"/>
    <col min="13069" max="13312" width="9" style="2"/>
    <col min="13313" max="13313" width="4.5" style="2" customWidth="1"/>
    <col min="13314" max="13314" width="20.125" style="2" customWidth="1"/>
    <col min="13315" max="13315" width="9" style="2" customWidth="1"/>
    <col min="13316" max="13316" width="17.5" style="2" customWidth="1"/>
    <col min="13317" max="13319" width="10.375" style="2" customWidth="1"/>
    <col min="13320" max="13320" width="10.5" style="2" customWidth="1"/>
    <col min="13321" max="13321" width="11.875" style="2" customWidth="1"/>
    <col min="13322" max="13322" width="6.875" style="2" customWidth="1"/>
    <col min="13323" max="13323" width="8.25" style="2" customWidth="1"/>
    <col min="13324" max="13324" width="9.125" style="2" customWidth="1"/>
    <col min="13325" max="13568" width="9" style="2"/>
    <col min="13569" max="13569" width="4.5" style="2" customWidth="1"/>
    <col min="13570" max="13570" width="20.125" style="2" customWidth="1"/>
    <col min="13571" max="13571" width="9" style="2" customWidth="1"/>
    <col min="13572" max="13572" width="17.5" style="2" customWidth="1"/>
    <col min="13573" max="13575" width="10.375" style="2" customWidth="1"/>
    <col min="13576" max="13576" width="10.5" style="2" customWidth="1"/>
    <col min="13577" max="13577" width="11.875" style="2" customWidth="1"/>
    <col min="13578" max="13578" width="6.875" style="2" customWidth="1"/>
    <col min="13579" max="13579" width="8.25" style="2" customWidth="1"/>
    <col min="13580" max="13580" width="9.125" style="2" customWidth="1"/>
    <col min="13581" max="13824" width="9" style="2"/>
    <col min="13825" max="13825" width="4.5" style="2" customWidth="1"/>
    <col min="13826" max="13826" width="20.125" style="2" customWidth="1"/>
    <col min="13827" max="13827" width="9" style="2" customWidth="1"/>
    <col min="13828" max="13828" width="17.5" style="2" customWidth="1"/>
    <col min="13829" max="13831" width="10.375" style="2" customWidth="1"/>
    <col min="13832" max="13832" width="10.5" style="2" customWidth="1"/>
    <col min="13833" max="13833" width="11.875" style="2" customWidth="1"/>
    <col min="13834" max="13834" width="6.875" style="2" customWidth="1"/>
    <col min="13835" max="13835" width="8.25" style="2" customWidth="1"/>
    <col min="13836" max="13836" width="9.125" style="2" customWidth="1"/>
    <col min="13837" max="14080" width="9" style="2"/>
    <col min="14081" max="14081" width="4.5" style="2" customWidth="1"/>
    <col min="14082" max="14082" width="20.125" style="2" customWidth="1"/>
    <col min="14083" max="14083" width="9" style="2" customWidth="1"/>
    <col min="14084" max="14084" width="17.5" style="2" customWidth="1"/>
    <col min="14085" max="14087" width="10.375" style="2" customWidth="1"/>
    <col min="14088" max="14088" width="10.5" style="2" customWidth="1"/>
    <col min="14089" max="14089" width="11.875" style="2" customWidth="1"/>
    <col min="14090" max="14090" width="6.875" style="2" customWidth="1"/>
    <col min="14091" max="14091" width="8.25" style="2" customWidth="1"/>
    <col min="14092" max="14092" width="9.125" style="2" customWidth="1"/>
    <col min="14093" max="14336" width="9" style="2"/>
    <col min="14337" max="14337" width="4.5" style="2" customWidth="1"/>
    <col min="14338" max="14338" width="20.125" style="2" customWidth="1"/>
    <col min="14339" max="14339" width="9" style="2" customWidth="1"/>
    <col min="14340" max="14340" width="17.5" style="2" customWidth="1"/>
    <col min="14341" max="14343" width="10.375" style="2" customWidth="1"/>
    <col min="14344" max="14344" width="10.5" style="2" customWidth="1"/>
    <col min="14345" max="14345" width="11.875" style="2" customWidth="1"/>
    <col min="14346" max="14346" width="6.875" style="2" customWidth="1"/>
    <col min="14347" max="14347" width="8.25" style="2" customWidth="1"/>
    <col min="14348" max="14348" width="9.125" style="2" customWidth="1"/>
    <col min="14349" max="14592" width="9" style="2"/>
    <col min="14593" max="14593" width="4.5" style="2" customWidth="1"/>
    <col min="14594" max="14594" width="20.125" style="2" customWidth="1"/>
    <col min="14595" max="14595" width="9" style="2" customWidth="1"/>
    <col min="14596" max="14596" width="17.5" style="2" customWidth="1"/>
    <col min="14597" max="14599" width="10.375" style="2" customWidth="1"/>
    <col min="14600" max="14600" width="10.5" style="2" customWidth="1"/>
    <col min="14601" max="14601" width="11.875" style="2" customWidth="1"/>
    <col min="14602" max="14602" width="6.875" style="2" customWidth="1"/>
    <col min="14603" max="14603" width="8.25" style="2" customWidth="1"/>
    <col min="14604" max="14604" width="9.125" style="2" customWidth="1"/>
    <col min="14605" max="14848" width="9" style="2"/>
    <col min="14849" max="14849" width="4.5" style="2" customWidth="1"/>
    <col min="14850" max="14850" width="20.125" style="2" customWidth="1"/>
    <col min="14851" max="14851" width="9" style="2" customWidth="1"/>
    <col min="14852" max="14852" width="17.5" style="2" customWidth="1"/>
    <col min="14853" max="14855" width="10.375" style="2" customWidth="1"/>
    <col min="14856" max="14856" width="10.5" style="2" customWidth="1"/>
    <col min="14857" max="14857" width="11.875" style="2" customWidth="1"/>
    <col min="14858" max="14858" width="6.875" style="2" customWidth="1"/>
    <col min="14859" max="14859" width="8.25" style="2" customWidth="1"/>
    <col min="14860" max="14860" width="9.125" style="2" customWidth="1"/>
    <col min="14861" max="15104" width="9" style="2"/>
    <col min="15105" max="15105" width="4.5" style="2" customWidth="1"/>
    <col min="15106" max="15106" width="20.125" style="2" customWidth="1"/>
    <col min="15107" max="15107" width="9" style="2" customWidth="1"/>
    <col min="15108" max="15108" width="17.5" style="2" customWidth="1"/>
    <col min="15109" max="15111" width="10.375" style="2" customWidth="1"/>
    <col min="15112" max="15112" width="10.5" style="2" customWidth="1"/>
    <col min="15113" max="15113" width="11.875" style="2" customWidth="1"/>
    <col min="15114" max="15114" width="6.875" style="2" customWidth="1"/>
    <col min="15115" max="15115" width="8.25" style="2" customWidth="1"/>
    <col min="15116" max="15116" width="9.125" style="2" customWidth="1"/>
    <col min="15117" max="15360" width="9" style="2"/>
    <col min="15361" max="15361" width="4.5" style="2" customWidth="1"/>
    <col min="15362" max="15362" width="20.125" style="2" customWidth="1"/>
    <col min="15363" max="15363" width="9" style="2" customWidth="1"/>
    <col min="15364" max="15364" width="17.5" style="2" customWidth="1"/>
    <col min="15365" max="15367" width="10.375" style="2" customWidth="1"/>
    <col min="15368" max="15368" width="10.5" style="2" customWidth="1"/>
    <col min="15369" max="15369" width="11.875" style="2" customWidth="1"/>
    <col min="15370" max="15370" width="6.875" style="2" customWidth="1"/>
    <col min="15371" max="15371" width="8.25" style="2" customWidth="1"/>
    <col min="15372" max="15372" width="9.125" style="2" customWidth="1"/>
    <col min="15373" max="15616" width="9" style="2"/>
    <col min="15617" max="15617" width="4.5" style="2" customWidth="1"/>
    <col min="15618" max="15618" width="20.125" style="2" customWidth="1"/>
    <col min="15619" max="15619" width="9" style="2" customWidth="1"/>
    <col min="15620" max="15620" width="17.5" style="2" customWidth="1"/>
    <col min="15621" max="15623" width="10.375" style="2" customWidth="1"/>
    <col min="15624" max="15624" width="10.5" style="2" customWidth="1"/>
    <col min="15625" max="15625" width="11.875" style="2" customWidth="1"/>
    <col min="15626" max="15626" width="6.875" style="2" customWidth="1"/>
    <col min="15627" max="15627" width="8.25" style="2" customWidth="1"/>
    <col min="15628" max="15628" width="9.125" style="2" customWidth="1"/>
    <col min="15629" max="15872" width="9" style="2"/>
    <col min="15873" max="15873" width="4.5" style="2" customWidth="1"/>
    <col min="15874" max="15874" width="20.125" style="2" customWidth="1"/>
    <col min="15875" max="15875" width="9" style="2" customWidth="1"/>
    <col min="15876" max="15876" width="17.5" style="2" customWidth="1"/>
    <col min="15877" max="15879" width="10.375" style="2" customWidth="1"/>
    <col min="15880" max="15880" width="10.5" style="2" customWidth="1"/>
    <col min="15881" max="15881" width="11.875" style="2" customWidth="1"/>
    <col min="15882" max="15882" width="6.875" style="2" customWidth="1"/>
    <col min="15883" max="15883" width="8.25" style="2" customWidth="1"/>
    <col min="15884" max="15884" width="9.125" style="2" customWidth="1"/>
    <col min="15885" max="16128" width="9" style="2"/>
    <col min="16129" max="16129" width="4.5" style="2" customWidth="1"/>
    <col min="16130" max="16130" width="20.125" style="2" customWidth="1"/>
    <col min="16131" max="16131" width="9" style="2" customWidth="1"/>
    <col min="16132" max="16132" width="17.5" style="2" customWidth="1"/>
    <col min="16133" max="16135" width="10.375" style="2" customWidth="1"/>
    <col min="16136" max="16136" width="10.5" style="2" customWidth="1"/>
    <col min="16137" max="16137" width="11.875" style="2" customWidth="1"/>
    <col min="16138" max="16138" width="6.875" style="2" customWidth="1"/>
    <col min="16139" max="16139" width="8.25" style="2" customWidth="1"/>
    <col min="16140" max="16140" width="9.125" style="2" customWidth="1"/>
    <col min="16141" max="16384" width="9" style="2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02" t="s">
        <v>1</v>
      </c>
      <c r="L1" s="403"/>
    </row>
    <row r="2" spans="1:13" x14ac:dyDescent="0.2">
      <c r="A2" s="404" t="s">
        <v>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3"/>
    </row>
    <row r="3" spans="1:13" x14ac:dyDescent="0.2">
      <c r="A3" s="404" t="s">
        <v>3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</row>
    <row r="4" spans="1:13" x14ac:dyDescent="0.2">
      <c r="A4" s="404" t="s">
        <v>4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</row>
    <row r="5" spans="1:13" x14ac:dyDescent="0.2">
      <c r="A5" s="1" t="s">
        <v>5</v>
      </c>
      <c r="B5" s="4"/>
    </row>
    <row r="6" spans="1:13" x14ac:dyDescent="0.2">
      <c r="A6" s="1" t="s">
        <v>6</v>
      </c>
    </row>
    <row r="7" spans="1:13" ht="20.25" x14ac:dyDescent="0.2">
      <c r="B7" s="1" t="s">
        <v>7</v>
      </c>
      <c r="E7" s="5"/>
      <c r="F7" s="5"/>
      <c r="G7" s="5"/>
    </row>
    <row r="8" spans="1:13" ht="20.25" x14ac:dyDescent="0.2">
      <c r="B8" s="1" t="s">
        <v>8</v>
      </c>
      <c r="E8" s="5"/>
      <c r="L8" s="3"/>
    </row>
    <row r="9" spans="1:13" x14ac:dyDescent="0.2">
      <c r="A9" s="405" t="s">
        <v>9</v>
      </c>
      <c r="B9" s="405" t="s">
        <v>10</v>
      </c>
      <c r="C9" s="262" t="s">
        <v>11</v>
      </c>
      <c r="D9" s="262" t="s">
        <v>12</v>
      </c>
      <c r="E9" s="406" t="s">
        <v>13</v>
      </c>
      <c r="F9" s="407"/>
      <c r="G9" s="407"/>
      <c r="H9" s="407"/>
      <c r="I9" s="408"/>
      <c r="J9" s="262" t="s">
        <v>14</v>
      </c>
      <c r="K9" s="409" t="s">
        <v>15</v>
      </c>
      <c r="L9" s="411" t="s">
        <v>16</v>
      </c>
    </row>
    <row r="10" spans="1:13" x14ac:dyDescent="0.2">
      <c r="A10" s="405"/>
      <c r="B10" s="405"/>
      <c r="C10" s="7" t="s">
        <v>17</v>
      </c>
      <c r="D10" s="7" t="s">
        <v>765</v>
      </c>
      <c r="E10" s="262">
        <v>2561</v>
      </c>
      <c r="F10" s="262">
        <v>2562</v>
      </c>
      <c r="G10" s="262">
        <v>2563</v>
      </c>
      <c r="H10" s="262">
        <v>2564</v>
      </c>
      <c r="I10" s="262">
        <v>2565</v>
      </c>
      <c r="J10" s="7" t="s">
        <v>19</v>
      </c>
      <c r="K10" s="409"/>
      <c r="L10" s="411"/>
    </row>
    <row r="11" spans="1:13" x14ac:dyDescent="0.2">
      <c r="A11" s="405"/>
      <c r="B11" s="405"/>
      <c r="C11" s="7"/>
      <c r="D11" s="9" t="s">
        <v>766</v>
      </c>
      <c r="E11" s="9" t="s">
        <v>20</v>
      </c>
      <c r="F11" s="9" t="s">
        <v>20</v>
      </c>
      <c r="G11" s="9" t="s">
        <v>20</v>
      </c>
      <c r="H11" s="9" t="s">
        <v>20</v>
      </c>
      <c r="I11" s="9" t="s">
        <v>20</v>
      </c>
      <c r="J11" s="284"/>
      <c r="K11" s="410"/>
      <c r="L11" s="412"/>
    </row>
    <row r="12" spans="1:13" x14ac:dyDescent="0.2">
      <c r="A12" s="10">
        <v>1</v>
      </c>
      <c r="B12" s="11" t="s">
        <v>21</v>
      </c>
      <c r="C12" s="12" t="s">
        <v>22</v>
      </c>
      <c r="D12" s="13" t="s">
        <v>147</v>
      </c>
      <c r="E12" s="14">
        <v>5850000</v>
      </c>
      <c r="F12" s="15"/>
      <c r="G12" s="14"/>
      <c r="H12" s="14"/>
      <c r="I12" s="32"/>
      <c r="J12" s="10" t="s">
        <v>871</v>
      </c>
      <c r="K12" s="40" t="s">
        <v>24</v>
      </c>
      <c r="L12" s="12" t="s">
        <v>25</v>
      </c>
      <c r="M12" s="2" t="s">
        <v>94</v>
      </c>
    </row>
    <row r="13" spans="1:13" x14ac:dyDescent="0.2">
      <c r="A13" s="19"/>
      <c r="B13" s="24" t="s">
        <v>145</v>
      </c>
      <c r="C13" s="19" t="s">
        <v>26</v>
      </c>
      <c r="D13" s="26" t="s">
        <v>148</v>
      </c>
      <c r="E13" s="36"/>
      <c r="F13" s="37"/>
      <c r="G13" s="36"/>
      <c r="H13" s="36"/>
      <c r="I13" s="65"/>
      <c r="J13" s="19" t="s">
        <v>870</v>
      </c>
      <c r="K13" s="67" t="s">
        <v>26</v>
      </c>
      <c r="L13" s="25"/>
    </row>
    <row r="14" spans="1:13" x14ac:dyDescent="0.2">
      <c r="A14" s="17"/>
      <c r="B14" s="18" t="s">
        <v>144</v>
      </c>
      <c r="C14" s="25" t="s">
        <v>28</v>
      </c>
      <c r="D14" s="20" t="s">
        <v>146</v>
      </c>
      <c r="E14" s="21"/>
      <c r="F14" s="22"/>
      <c r="G14" s="21"/>
      <c r="H14" s="21"/>
      <c r="I14" s="38"/>
      <c r="J14" s="19" t="s">
        <v>149</v>
      </c>
      <c r="K14" s="68" t="s">
        <v>28</v>
      </c>
      <c r="L14" s="19"/>
    </row>
    <row r="15" spans="1:13" x14ac:dyDescent="0.2">
      <c r="A15" s="10">
        <v>2</v>
      </c>
      <c r="B15" s="11" t="s">
        <v>21</v>
      </c>
      <c r="C15" s="25" t="s">
        <v>151</v>
      </c>
      <c r="D15" s="26" t="s">
        <v>41</v>
      </c>
      <c r="E15" s="14">
        <v>4500000</v>
      </c>
      <c r="F15" s="15"/>
      <c r="G15" s="14">
        <v>1500000</v>
      </c>
      <c r="H15" s="14">
        <v>1500000</v>
      </c>
      <c r="I15" s="32">
        <v>1500000</v>
      </c>
      <c r="J15" s="36" t="s">
        <v>150</v>
      </c>
      <c r="K15" s="68" t="s">
        <v>151</v>
      </c>
      <c r="L15" s="25"/>
    </row>
    <row r="16" spans="1:13" x14ac:dyDescent="0.2">
      <c r="A16" s="19"/>
      <c r="B16" s="24" t="s">
        <v>873</v>
      </c>
      <c r="C16" s="46" t="s">
        <v>409</v>
      </c>
      <c r="D16" s="67" t="s">
        <v>874</v>
      </c>
      <c r="E16" s="36"/>
      <c r="F16" s="37"/>
      <c r="G16" s="36"/>
      <c r="H16" s="36"/>
      <c r="I16" s="65"/>
      <c r="J16" s="36"/>
      <c r="K16" s="251" t="s">
        <v>790</v>
      </c>
      <c r="L16" s="25"/>
    </row>
    <row r="17" spans="1:16" x14ac:dyDescent="0.2">
      <c r="A17" s="19"/>
      <c r="B17" s="56" t="s">
        <v>872</v>
      </c>
      <c r="C17" s="46" t="s">
        <v>409</v>
      </c>
      <c r="D17" s="258" t="s">
        <v>334</v>
      </c>
      <c r="E17" s="36"/>
      <c r="F17" s="37"/>
      <c r="G17" s="36"/>
      <c r="H17" s="36"/>
      <c r="I17" s="65"/>
      <c r="J17" s="19"/>
      <c r="K17" s="251" t="s">
        <v>29</v>
      </c>
      <c r="L17" s="25"/>
    </row>
    <row r="18" spans="1:16" x14ac:dyDescent="0.2">
      <c r="A18" s="10">
        <v>3</v>
      </c>
      <c r="B18" s="11" t="s">
        <v>21</v>
      </c>
      <c r="C18" s="25"/>
      <c r="D18" s="13" t="s">
        <v>30</v>
      </c>
      <c r="E18" s="14">
        <v>3930000</v>
      </c>
      <c r="F18" s="30">
        <v>4320000</v>
      </c>
      <c r="G18" s="30"/>
      <c r="H18" s="14"/>
      <c r="I18" s="32"/>
      <c r="J18" s="19"/>
      <c r="K18" s="68"/>
      <c r="L18" s="25"/>
      <c r="M18" s="2" t="s">
        <v>94</v>
      </c>
    </row>
    <row r="19" spans="1:16" x14ac:dyDescent="0.2">
      <c r="A19" s="17"/>
      <c r="B19" s="18" t="s">
        <v>152</v>
      </c>
      <c r="C19" s="19"/>
      <c r="D19" s="20" t="s">
        <v>31</v>
      </c>
      <c r="E19" s="21"/>
      <c r="F19" s="21"/>
      <c r="G19" s="20"/>
      <c r="H19" s="29"/>
      <c r="I19" s="23"/>
      <c r="J19" s="36"/>
      <c r="K19" s="67"/>
      <c r="L19" s="19"/>
      <c r="N19" s="332"/>
      <c r="O19" s="333"/>
      <c r="P19" s="329"/>
    </row>
    <row r="20" spans="1:16" s="334" customFormat="1" x14ac:dyDescent="0.2">
      <c r="A20" s="328">
        <v>4</v>
      </c>
      <c r="B20" s="348" t="s">
        <v>925</v>
      </c>
      <c r="C20" s="329"/>
      <c r="D20" s="349" t="s">
        <v>30</v>
      </c>
      <c r="E20" s="330"/>
      <c r="F20" s="331">
        <v>1293750</v>
      </c>
      <c r="G20" s="330">
        <v>1293750</v>
      </c>
      <c r="H20" s="330">
        <v>1293750</v>
      </c>
      <c r="I20" s="331">
        <v>1293750</v>
      </c>
      <c r="J20" s="332"/>
      <c r="K20" s="333"/>
      <c r="L20" s="329"/>
      <c r="N20" s="338"/>
      <c r="O20" s="339"/>
      <c r="P20" s="335"/>
    </row>
    <row r="21" spans="1:16" s="334" customFormat="1" x14ac:dyDescent="0.2">
      <c r="A21" s="335"/>
      <c r="B21" s="364" t="s">
        <v>924</v>
      </c>
      <c r="C21" s="332"/>
      <c r="D21" s="365" t="s">
        <v>868</v>
      </c>
      <c r="E21" s="336"/>
      <c r="F21" s="337"/>
      <c r="G21" s="338"/>
      <c r="H21" s="338"/>
      <c r="I21" s="337"/>
      <c r="J21" s="36"/>
      <c r="K21" s="36"/>
      <c r="L21" s="36"/>
    </row>
    <row r="22" spans="1:16" x14ac:dyDescent="0.2">
      <c r="A22" s="10">
        <v>5</v>
      </c>
      <c r="B22" s="11" t="s">
        <v>33</v>
      </c>
      <c r="C22" s="25"/>
      <c r="D22" s="13" t="s">
        <v>30</v>
      </c>
      <c r="E22" s="14">
        <v>1566000</v>
      </c>
      <c r="F22" s="15"/>
      <c r="G22" s="14"/>
      <c r="H22" s="14"/>
      <c r="I22" s="32"/>
      <c r="J22" s="332"/>
      <c r="K22" s="332"/>
      <c r="L22" s="332"/>
      <c r="M22" s="2" t="s">
        <v>94</v>
      </c>
    </row>
    <row r="23" spans="1:16" x14ac:dyDescent="0.2">
      <c r="A23" s="17"/>
      <c r="B23" s="18" t="s">
        <v>34</v>
      </c>
      <c r="C23" s="17"/>
      <c r="D23" s="20" t="s">
        <v>35</v>
      </c>
      <c r="E23" s="21"/>
      <c r="F23" s="22"/>
      <c r="G23" s="29"/>
      <c r="H23" s="29"/>
      <c r="I23" s="23"/>
      <c r="J23" s="338"/>
      <c r="K23" s="339"/>
      <c r="L23" s="335"/>
    </row>
    <row r="24" spans="1:16" s="334" customFormat="1" x14ac:dyDescent="0.2">
      <c r="A24" s="340"/>
      <c r="B24" s="340"/>
      <c r="C24" s="340"/>
      <c r="D24" s="340"/>
      <c r="E24" s="341"/>
      <c r="F24" s="342"/>
      <c r="G24" s="342"/>
      <c r="H24" s="342"/>
      <c r="I24" s="342"/>
      <c r="J24" s="342"/>
      <c r="K24" s="340"/>
      <c r="L24" s="340">
        <v>39</v>
      </c>
    </row>
    <row r="25" spans="1:16" x14ac:dyDescent="0.2">
      <c r="A25" s="405" t="s">
        <v>9</v>
      </c>
      <c r="B25" s="405" t="s">
        <v>10</v>
      </c>
      <c r="C25" s="262" t="s">
        <v>11</v>
      </c>
      <c r="D25" s="264" t="s">
        <v>12</v>
      </c>
      <c r="E25" s="406" t="s">
        <v>13</v>
      </c>
      <c r="F25" s="407"/>
      <c r="G25" s="407"/>
      <c r="H25" s="407"/>
      <c r="I25" s="408"/>
      <c r="J25" s="262" t="s">
        <v>14</v>
      </c>
      <c r="K25" s="409" t="s">
        <v>15</v>
      </c>
      <c r="L25" s="409" t="s">
        <v>16</v>
      </c>
    </row>
    <row r="26" spans="1:16" x14ac:dyDescent="0.2">
      <c r="A26" s="405"/>
      <c r="B26" s="405"/>
      <c r="C26" s="7" t="s">
        <v>17</v>
      </c>
      <c r="D26" s="7" t="s">
        <v>765</v>
      </c>
      <c r="E26" s="262">
        <v>2561</v>
      </c>
      <c r="F26" s="262">
        <v>2562</v>
      </c>
      <c r="G26" s="262">
        <v>2563</v>
      </c>
      <c r="H26" s="262">
        <v>2564</v>
      </c>
      <c r="I26" s="262">
        <v>2565</v>
      </c>
      <c r="J26" s="7" t="s">
        <v>19</v>
      </c>
      <c r="K26" s="409"/>
      <c r="L26" s="409"/>
    </row>
    <row r="27" spans="1:16" x14ac:dyDescent="0.2">
      <c r="A27" s="405"/>
      <c r="B27" s="405"/>
      <c r="C27" s="9"/>
      <c r="D27" s="9" t="s">
        <v>766</v>
      </c>
      <c r="E27" s="9" t="s">
        <v>20</v>
      </c>
      <c r="F27" s="9" t="s">
        <v>20</v>
      </c>
      <c r="G27" s="9" t="s">
        <v>20</v>
      </c>
      <c r="H27" s="9" t="s">
        <v>20</v>
      </c>
      <c r="I27" s="9" t="s">
        <v>20</v>
      </c>
      <c r="J27" s="8"/>
      <c r="K27" s="409"/>
      <c r="L27" s="409"/>
    </row>
    <row r="28" spans="1:16" x14ac:dyDescent="0.2">
      <c r="A28" s="10">
        <v>6</v>
      </c>
      <c r="B28" s="11" t="s">
        <v>153</v>
      </c>
      <c r="C28" s="12" t="s">
        <v>22</v>
      </c>
      <c r="D28" s="31" t="s">
        <v>70</v>
      </c>
      <c r="E28" s="14">
        <v>4264000</v>
      </c>
      <c r="F28" s="32"/>
      <c r="G28" s="14"/>
      <c r="H28" s="14"/>
      <c r="I28" s="14"/>
      <c r="J28" s="70" t="s">
        <v>871</v>
      </c>
      <c r="K28" s="40" t="s">
        <v>24</v>
      </c>
      <c r="L28" s="12" t="s">
        <v>25</v>
      </c>
      <c r="M28" s="2" t="s">
        <v>94</v>
      </c>
    </row>
    <row r="29" spans="1:16" x14ac:dyDescent="0.2">
      <c r="A29" s="19"/>
      <c r="B29" s="24" t="s">
        <v>155</v>
      </c>
      <c r="C29" s="19" t="s">
        <v>26</v>
      </c>
      <c r="D29" s="119" t="s">
        <v>156</v>
      </c>
      <c r="E29" s="36"/>
      <c r="F29" s="37"/>
      <c r="G29" s="36"/>
      <c r="H29" s="36"/>
      <c r="I29" s="36"/>
      <c r="J29" s="43" t="s">
        <v>870</v>
      </c>
      <c r="K29" s="67" t="s">
        <v>26</v>
      </c>
      <c r="L29" s="25"/>
    </row>
    <row r="30" spans="1:16" x14ac:dyDescent="0.2">
      <c r="A30" s="17"/>
      <c r="B30" s="18" t="s">
        <v>154</v>
      </c>
      <c r="C30" s="25" t="s">
        <v>28</v>
      </c>
      <c r="D30" s="20" t="s">
        <v>32</v>
      </c>
      <c r="E30" s="21"/>
      <c r="F30" s="22"/>
      <c r="G30" s="29"/>
      <c r="H30" s="29"/>
      <c r="I30" s="29"/>
      <c r="J30" s="43" t="s">
        <v>149</v>
      </c>
      <c r="K30" s="68" t="s">
        <v>28</v>
      </c>
      <c r="L30" s="19"/>
    </row>
    <row r="31" spans="1:16" ht="40.5" customHeight="1" x14ac:dyDescent="0.2">
      <c r="A31" s="70">
        <v>7</v>
      </c>
      <c r="B31" s="42" t="s">
        <v>848</v>
      </c>
      <c r="C31" s="46" t="s">
        <v>769</v>
      </c>
      <c r="D31" s="42" t="s">
        <v>337</v>
      </c>
      <c r="E31" s="14"/>
      <c r="F31" s="15"/>
      <c r="G31" s="14"/>
      <c r="H31" s="72">
        <v>1875000</v>
      </c>
      <c r="I31" s="72">
        <v>1875000</v>
      </c>
      <c r="J31" s="290" t="s">
        <v>150</v>
      </c>
      <c r="K31" s="46" t="s">
        <v>769</v>
      </c>
      <c r="L31" s="25"/>
      <c r="M31" s="2" t="s">
        <v>338</v>
      </c>
    </row>
    <row r="32" spans="1:16" x14ac:dyDescent="0.3">
      <c r="A32" s="10">
        <v>8</v>
      </c>
      <c r="B32" s="11" t="s">
        <v>36</v>
      </c>
      <c r="C32" s="25"/>
      <c r="D32" s="13" t="s">
        <v>37</v>
      </c>
      <c r="E32" s="14">
        <v>4874000</v>
      </c>
      <c r="F32" s="32"/>
      <c r="G32" s="35">
        <v>1690000</v>
      </c>
      <c r="H32" s="35">
        <v>1690000</v>
      </c>
      <c r="I32" s="35">
        <v>1690000</v>
      </c>
      <c r="J32" s="25"/>
      <c r="K32" s="25"/>
      <c r="L32" s="25"/>
    </row>
    <row r="33" spans="1:13" x14ac:dyDescent="0.2">
      <c r="A33" s="19"/>
      <c r="B33" s="24" t="s">
        <v>38</v>
      </c>
      <c r="C33" s="25"/>
      <c r="D33" s="26" t="s">
        <v>39</v>
      </c>
      <c r="E33" s="36"/>
      <c r="F33" s="37"/>
      <c r="G33" s="36"/>
      <c r="H33" s="36"/>
      <c r="I33" s="36"/>
      <c r="J33" s="19"/>
      <c r="K33" s="68"/>
      <c r="L33" s="25"/>
    </row>
    <row r="34" spans="1:13" ht="37.5" x14ac:dyDescent="0.2">
      <c r="A34" s="17"/>
      <c r="B34" s="368" t="s">
        <v>869</v>
      </c>
      <c r="C34" s="19"/>
      <c r="D34" s="311" t="s">
        <v>32</v>
      </c>
      <c r="E34" s="21"/>
      <c r="F34" s="38"/>
      <c r="G34" s="21"/>
      <c r="H34" s="17"/>
      <c r="I34" s="17"/>
      <c r="J34" s="36"/>
      <c r="K34" s="67"/>
      <c r="L34" s="19"/>
    </row>
    <row r="35" spans="1:13" x14ac:dyDescent="0.2">
      <c r="A35" s="10">
        <v>9</v>
      </c>
      <c r="B35" s="11" t="s">
        <v>40</v>
      </c>
      <c r="C35" s="25"/>
      <c r="D35" s="13" t="s">
        <v>41</v>
      </c>
      <c r="E35" s="30"/>
      <c r="F35" s="15"/>
      <c r="G35" s="14">
        <v>537000</v>
      </c>
      <c r="H35" s="14">
        <v>537000</v>
      </c>
      <c r="I35" s="14">
        <v>537000</v>
      </c>
      <c r="J35" s="19"/>
      <c r="K35" s="68"/>
      <c r="L35" s="25"/>
      <c r="M35" s="2" t="s">
        <v>42</v>
      </c>
    </row>
    <row r="36" spans="1:13" x14ac:dyDescent="0.2">
      <c r="A36" s="17"/>
      <c r="B36" s="18" t="s">
        <v>43</v>
      </c>
      <c r="C36" s="19"/>
      <c r="D36" s="20" t="s">
        <v>44</v>
      </c>
      <c r="E36" s="21"/>
      <c r="F36" s="28"/>
      <c r="G36" s="17"/>
      <c r="H36" s="29"/>
      <c r="I36" s="29"/>
      <c r="J36" s="19"/>
      <c r="K36" s="19"/>
      <c r="L36" s="19"/>
    </row>
    <row r="37" spans="1:13" x14ac:dyDescent="0.2">
      <c r="A37" s="10">
        <v>10</v>
      </c>
      <c r="B37" s="11" t="s">
        <v>45</v>
      </c>
      <c r="C37" s="25"/>
      <c r="D37" s="39" t="s">
        <v>37</v>
      </c>
      <c r="E37" s="14">
        <v>4207500</v>
      </c>
      <c r="F37" s="14">
        <v>4207500</v>
      </c>
      <c r="G37" s="14">
        <v>4207500</v>
      </c>
      <c r="H37" s="14">
        <v>1402500</v>
      </c>
      <c r="I37" s="14">
        <v>1402500</v>
      </c>
      <c r="J37" s="19"/>
      <c r="K37" s="25"/>
      <c r="L37" s="25"/>
    </row>
    <row r="38" spans="1:13" x14ac:dyDescent="0.2">
      <c r="A38" s="17"/>
      <c r="B38" s="18" t="s">
        <v>46</v>
      </c>
      <c r="C38" s="19"/>
      <c r="D38" s="28" t="s">
        <v>47</v>
      </c>
      <c r="E38" s="21"/>
      <c r="F38" s="22"/>
      <c r="G38" s="29"/>
      <c r="H38" s="29"/>
      <c r="I38" s="29"/>
      <c r="J38" s="19"/>
      <c r="K38" s="19"/>
      <c r="L38" s="19"/>
    </row>
    <row r="39" spans="1:13" x14ac:dyDescent="0.2">
      <c r="A39" s="10">
        <v>11</v>
      </c>
      <c r="B39" s="16" t="s">
        <v>21</v>
      </c>
      <c r="C39" s="25"/>
      <c r="D39" s="40" t="s">
        <v>50</v>
      </c>
      <c r="E39" s="14">
        <v>360000</v>
      </c>
      <c r="F39" s="15"/>
      <c r="G39" s="14">
        <v>450000</v>
      </c>
      <c r="H39" s="14">
        <v>450000</v>
      </c>
      <c r="I39" s="14">
        <v>450000</v>
      </c>
      <c r="J39" s="19"/>
      <c r="K39" s="25"/>
      <c r="L39" s="25"/>
    </row>
    <row r="40" spans="1:13" x14ac:dyDescent="0.2">
      <c r="A40" s="17"/>
      <c r="B40" s="18" t="s">
        <v>875</v>
      </c>
      <c r="C40" s="19"/>
      <c r="D40" s="28" t="s">
        <v>51</v>
      </c>
      <c r="E40" s="21"/>
      <c r="F40" s="22"/>
      <c r="G40" s="29"/>
      <c r="H40" s="17"/>
      <c r="I40" s="17"/>
      <c r="J40" s="19"/>
      <c r="K40" s="19"/>
      <c r="L40" s="19"/>
    </row>
    <row r="41" spans="1:13" x14ac:dyDescent="0.2">
      <c r="A41" s="10">
        <v>12</v>
      </c>
      <c r="B41" s="11" t="s">
        <v>52</v>
      </c>
      <c r="C41" s="25"/>
      <c r="D41" s="13" t="s">
        <v>53</v>
      </c>
      <c r="E41" s="14"/>
      <c r="F41" s="32">
        <v>885000</v>
      </c>
      <c r="G41" s="32"/>
      <c r="H41" s="32"/>
      <c r="I41" s="14"/>
      <c r="J41" s="19"/>
      <c r="K41" s="25"/>
      <c r="L41" s="25"/>
    </row>
    <row r="42" spans="1:13" x14ac:dyDescent="0.2">
      <c r="A42" s="17"/>
      <c r="B42" s="18" t="s">
        <v>54</v>
      </c>
      <c r="C42" s="19"/>
      <c r="D42" s="20" t="s">
        <v>55</v>
      </c>
      <c r="E42" s="21"/>
      <c r="F42" s="38"/>
      <c r="G42" s="17"/>
      <c r="H42" s="29"/>
      <c r="I42" s="29"/>
      <c r="J42" s="36"/>
      <c r="K42" s="19"/>
      <c r="L42" s="19"/>
    </row>
    <row r="43" spans="1:13" x14ac:dyDescent="0.2">
      <c r="A43" s="10">
        <v>13</v>
      </c>
      <c r="B43" s="11" t="s">
        <v>56</v>
      </c>
      <c r="C43" s="25"/>
      <c r="D43" s="13" t="s">
        <v>57</v>
      </c>
      <c r="E43" s="14"/>
      <c r="F43" s="15"/>
      <c r="G43" s="14">
        <v>450000</v>
      </c>
      <c r="H43" s="14">
        <v>450000</v>
      </c>
      <c r="I43" s="14"/>
      <c r="J43" s="19"/>
      <c r="K43" s="25"/>
      <c r="L43" s="25"/>
    </row>
    <row r="44" spans="1:13" x14ac:dyDescent="0.2">
      <c r="A44" s="17"/>
      <c r="B44" s="18" t="s">
        <v>58</v>
      </c>
      <c r="C44" s="17"/>
      <c r="D44" s="20" t="s">
        <v>59</v>
      </c>
      <c r="E44" s="21"/>
      <c r="F44" s="38"/>
      <c r="G44" s="21"/>
      <c r="H44" s="29"/>
      <c r="I44" s="29"/>
      <c r="J44" s="23"/>
      <c r="K44" s="17"/>
      <c r="L44" s="17"/>
    </row>
    <row r="45" spans="1:13" ht="20.25" x14ac:dyDescent="0.2">
      <c r="B45" s="1"/>
      <c r="E45" s="5"/>
      <c r="L45" s="34">
        <v>40</v>
      </c>
    </row>
    <row r="46" spans="1:13" x14ac:dyDescent="0.2">
      <c r="A46" s="405" t="s">
        <v>9</v>
      </c>
      <c r="B46" s="405" t="s">
        <v>10</v>
      </c>
      <c r="C46" s="262" t="s">
        <v>11</v>
      </c>
      <c r="D46" s="264" t="s">
        <v>12</v>
      </c>
      <c r="E46" s="406" t="s">
        <v>13</v>
      </c>
      <c r="F46" s="407"/>
      <c r="G46" s="407"/>
      <c r="H46" s="407"/>
      <c r="I46" s="408"/>
      <c r="J46" s="262" t="s">
        <v>14</v>
      </c>
      <c r="K46" s="409" t="s">
        <v>15</v>
      </c>
      <c r="L46" s="409" t="s">
        <v>16</v>
      </c>
    </row>
    <row r="47" spans="1:13" x14ac:dyDescent="0.2">
      <c r="A47" s="405"/>
      <c r="B47" s="405"/>
      <c r="C47" s="7" t="s">
        <v>17</v>
      </c>
      <c r="D47" s="7" t="s">
        <v>765</v>
      </c>
      <c r="E47" s="262">
        <v>2561</v>
      </c>
      <c r="F47" s="262">
        <v>2562</v>
      </c>
      <c r="G47" s="262">
        <v>2563</v>
      </c>
      <c r="H47" s="262">
        <v>2564</v>
      </c>
      <c r="I47" s="262">
        <v>2565</v>
      </c>
      <c r="J47" s="7" t="s">
        <v>19</v>
      </c>
      <c r="K47" s="409"/>
      <c r="L47" s="409"/>
    </row>
    <row r="48" spans="1:13" x14ac:dyDescent="0.2">
      <c r="A48" s="405"/>
      <c r="B48" s="405"/>
      <c r="C48" s="9"/>
      <c r="D48" s="9" t="s">
        <v>766</v>
      </c>
      <c r="E48" s="9" t="s">
        <v>20</v>
      </c>
      <c r="F48" s="9" t="s">
        <v>20</v>
      </c>
      <c r="G48" s="9" t="s">
        <v>20</v>
      </c>
      <c r="H48" s="9" t="s">
        <v>20</v>
      </c>
      <c r="I48" s="9" t="s">
        <v>20</v>
      </c>
      <c r="J48" s="8"/>
      <c r="K48" s="409"/>
      <c r="L48" s="409"/>
    </row>
    <row r="49" spans="1:13" s="97" customFormat="1" ht="37.5" x14ac:dyDescent="0.2">
      <c r="A49" s="294">
        <v>14</v>
      </c>
      <c r="B49" s="105" t="s">
        <v>121</v>
      </c>
      <c r="C49" s="42" t="s">
        <v>96</v>
      </c>
      <c r="D49" s="106" t="s">
        <v>122</v>
      </c>
      <c r="E49" s="107"/>
      <c r="F49" s="286"/>
      <c r="G49" s="86"/>
      <c r="H49" s="288">
        <v>225000</v>
      </c>
      <c r="I49" s="288">
        <v>225000</v>
      </c>
      <c r="J49" s="42" t="s">
        <v>773</v>
      </c>
      <c r="K49" s="40" t="s">
        <v>98</v>
      </c>
      <c r="L49" s="42" t="s">
        <v>25</v>
      </c>
    </row>
    <row r="50" spans="1:13" s="97" customFormat="1" x14ac:dyDescent="0.2">
      <c r="A50" s="91">
        <v>15</v>
      </c>
      <c r="B50" s="109" t="s">
        <v>21</v>
      </c>
      <c r="C50" s="43" t="s">
        <v>28</v>
      </c>
      <c r="D50" s="93" t="s">
        <v>119</v>
      </c>
      <c r="E50" s="96">
        <v>1115000</v>
      </c>
      <c r="F50" s="95"/>
      <c r="G50" s="96">
        <v>1115000</v>
      </c>
      <c r="H50" s="96">
        <v>1115000</v>
      </c>
      <c r="I50" s="96">
        <v>1115000</v>
      </c>
      <c r="J50" s="290" t="s">
        <v>149</v>
      </c>
      <c r="K50" s="67" t="s">
        <v>28</v>
      </c>
      <c r="L50" s="25"/>
      <c r="M50" s="97" t="s">
        <v>120</v>
      </c>
    </row>
    <row r="51" spans="1:13" s="97" customFormat="1" ht="37.5" x14ac:dyDescent="0.2">
      <c r="A51" s="98"/>
      <c r="B51" s="255" t="s">
        <v>295</v>
      </c>
      <c r="C51" s="46" t="s">
        <v>769</v>
      </c>
      <c r="D51" s="256" t="s">
        <v>59</v>
      </c>
      <c r="E51" s="102"/>
      <c r="F51" s="103"/>
      <c r="G51" s="104"/>
      <c r="H51" s="104"/>
      <c r="I51" s="104"/>
      <c r="J51" s="290" t="s">
        <v>150</v>
      </c>
      <c r="K51" s="46" t="s">
        <v>776</v>
      </c>
      <c r="L51" s="19"/>
    </row>
    <row r="52" spans="1:13" ht="37.5" x14ac:dyDescent="0.2">
      <c r="A52" s="70">
        <v>16</v>
      </c>
      <c r="B52" s="52" t="s">
        <v>847</v>
      </c>
      <c r="C52" s="46"/>
      <c r="D52" s="53" t="s">
        <v>775</v>
      </c>
      <c r="E52" s="72">
        <v>1500000</v>
      </c>
      <c r="F52" s="73"/>
      <c r="G52" s="72">
        <v>866000</v>
      </c>
      <c r="H52" s="72">
        <v>866000</v>
      </c>
      <c r="I52" s="72">
        <v>868000</v>
      </c>
      <c r="J52" s="19"/>
      <c r="K52" s="46" t="s">
        <v>29</v>
      </c>
      <c r="L52" s="25"/>
    </row>
    <row r="53" spans="1:13" x14ac:dyDescent="0.2">
      <c r="A53" s="10">
        <v>17</v>
      </c>
      <c r="B53" s="11" t="s">
        <v>61</v>
      </c>
      <c r="C53" s="25"/>
      <c r="D53" s="13" t="s">
        <v>41</v>
      </c>
      <c r="E53" s="14">
        <v>456000</v>
      </c>
      <c r="F53" s="15"/>
      <c r="G53" s="14">
        <v>570000</v>
      </c>
      <c r="H53" s="14">
        <v>570000</v>
      </c>
      <c r="I53" s="14">
        <v>570000</v>
      </c>
      <c r="J53" s="19"/>
      <c r="K53" s="68"/>
      <c r="L53" s="25"/>
    </row>
    <row r="54" spans="1:13" x14ac:dyDescent="0.2">
      <c r="A54" s="17"/>
      <c r="B54" s="18" t="s">
        <v>62</v>
      </c>
      <c r="C54" s="19"/>
      <c r="D54" s="20" t="s">
        <v>63</v>
      </c>
      <c r="E54" s="21"/>
      <c r="F54" s="22"/>
      <c r="G54" s="29"/>
      <c r="H54" s="17"/>
      <c r="I54" s="17"/>
      <c r="J54" s="36"/>
      <c r="K54" s="67"/>
      <c r="L54" s="19"/>
    </row>
    <row r="55" spans="1:13" x14ac:dyDescent="0.2">
      <c r="A55" s="10">
        <v>18</v>
      </c>
      <c r="B55" s="11" t="s">
        <v>64</v>
      </c>
      <c r="C55" s="25"/>
      <c r="D55" s="13" t="s">
        <v>65</v>
      </c>
      <c r="E55" s="14"/>
      <c r="F55" s="14">
        <v>2992800</v>
      </c>
      <c r="G55" s="14">
        <v>1342000</v>
      </c>
      <c r="H55" s="14">
        <v>1342000</v>
      </c>
      <c r="I55" s="14">
        <v>1342000</v>
      </c>
      <c r="J55" s="19"/>
      <c r="K55" s="68"/>
      <c r="L55" s="25"/>
    </row>
    <row r="56" spans="1:13" x14ac:dyDescent="0.2">
      <c r="A56" s="17"/>
      <c r="B56" s="18" t="s">
        <v>66</v>
      </c>
      <c r="C56" s="19"/>
      <c r="D56" s="20" t="s">
        <v>67</v>
      </c>
      <c r="E56" s="21"/>
      <c r="F56" s="21"/>
      <c r="G56" s="21"/>
      <c r="H56" s="29"/>
      <c r="I56" s="29"/>
      <c r="J56" s="19"/>
      <c r="K56" s="19"/>
      <c r="L56" s="19"/>
    </row>
    <row r="57" spans="1:13" x14ac:dyDescent="0.2">
      <c r="A57" s="10">
        <v>19</v>
      </c>
      <c r="B57" s="11" t="s">
        <v>36</v>
      </c>
      <c r="C57" s="25"/>
      <c r="D57" s="13" t="s">
        <v>41</v>
      </c>
      <c r="E57" s="15"/>
      <c r="F57" s="14"/>
      <c r="G57" s="15">
        <v>294000</v>
      </c>
      <c r="H57" s="14">
        <v>294000</v>
      </c>
      <c r="I57" s="15">
        <v>294000</v>
      </c>
      <c r="J57" s="19"/>
      <c r="K57" s="25"/>
      <c r="L57" s="25"/>
    </row>
    <row r="58" spans="1:13" x14ac:dyDescent="0.2">
      <c r="A58" s="17"/>
      <c r="B58" s="18" t="s">
        <v>68</v>
      </c>
      <c r="C58" s="19"/>
      <c r="D58" s="20" t="s">
        <v>69</v>
      </c>
      <c r="E58" s="21"/>
      <c r="F58" s="17"/>
      <c r="G58" s="38"/>
      <c r="H58" s="29"/>
      <c r="I58" s="217"/>
      <c r="J58" s="19"/>
      <c r="K58" s="19"/>
      <c r="L58" s="19"/>
    </row>
    <row r="59" spans="1:13" x14ac:dyDescent="0.2">
      <c r="A59" s="10">
        <v>20</v>
      </c>
      <c r="B59" s="11" t="s">
        <v>21</v>
      </c>
      <c r="C59" s="25"/>
      <c r="D59" s="13" t="s">
        <v>70</v>
      </c>
      <c r="E59" s="30"/>
      <c r="F59" s="30"/>
      <c r="G59" s="30">
        <v>1980000</v>
      </c>
      <c r="H59" s="30">
        <v>1980000</v>
      </c>
      <c r="I59" s="30">
        <v>1980000</v>
      </c>
      <c r="J59" s="19"/>
      <c r="K59" s="25"/>
      <c r="L59" s="25"/>
    </row>
    <row r="60" spans="1:13" x14ac:dyDescent="0.2">
      <c r="A60" s="17"/>
      <c r="B60" s="18" t="s">
        <v>157</v>
      </c>
      <c r="C60" s="19"/>
      <c r="D60" s="20" t="s">
        <v>71</v>
      </c>
      <c r="E60" s="21"/>
      <c r="F60" s="20"/>
      <c r="G60" s="21"/>
      <c r="H60" s="29"/>
      <c r="I60" s="29"/>
      <c r="J60" s="19"/>
      <c r="K60" s="19"/>
      <c r="L60" s="19"/>
    </row>
    <row r="61" spans="1:13" x14ac:dyDescent="0.2">
      <c r="A61" s="10">
        <v>21</v>
      </c>
      <c r="B61" s="11" t="s">
        <v>49</v>
      </c>
      <c r="C61" s="25"/>
      <c r="D61" s="13" t="s">
        <v>41</v>
      </c>
      <c r="E61" s="14"/>
      <c r="F61" s="15"/>
      <c r="G61" s="14">
        <v>300000</v>
      </c>
      <c r="H61" s="14">
        <v>300000</v>
      </c>
      <c r="I61" s="14">
        <v>300000</v>
      </c>
      <c r="J61" s="19"/>
      <c r="K61" s="25"/>
      <c r="L61" s="25"/>
    </row>
    <row r="62" spans="1:13" x14ac:dyDescent="0.2">
      <c r="A62" s="17"/>
      <c r="B62" s="18" t="s">
        <v>72</v>
      </c>
      <c r="C62" s="19"/>
      <c r="D62" s="20" t="s">
        <v>73</v>
      </c>
      <c r="E62" s="21"/>
      <c r="F62" s="22"/>
      <c r="G62" s="21"/>
      <c r="H62" s="21"/>
      <c r="I62" s="21"/>
      <c r="J62" s="36"/>
      <c r="K62" s="19"/>
      <c r="L62" s="19"/>
    </row>
    <row r="63" spans="1:13" x14ac:dyDescent="0.3">
      <c r="A63" s="10">
        <v>22</v>
      </c>
      <c r="B63" s="289" t="s">
        <v>36</v>
      </c>
      <c r="C63" s="25"/>
      <c r="D63" s="13" t="s">
        <v>41</v>
      </c>
      <c r="E63" s="14"/>
      <c r="F63" s="14">
        <v>495000</v>
      </c>
      <c r="G63" s="41">
        <v>689000</v>
      </c>
      <c r="H63" s="41">
        <v>689000</v>
      </c>
      <c r="I63" s="41">
        <v>689000</v>
      </c>
      <c r="J63" s="19"/>
      <c r="K63" s="25"/>
      <c r="L63" s="25"/>
    </row>
    <row r="64" spans="1:13" x14ac:dyDescent="0.2">
      <c r="A64" s="17"/>
      <c r="B64" s="18" t="s">
        <v>74</v>
      </c>
      <c r="C64" s="17"/>
      <c r="D64" s="20" t="s">
        <v>75</v>
      </c>
      <c r="E64" s="21"/>
      <c r="F64" s="21"/>
      <c r="G64" s="22"/>
      <c r="H64" s="21"/>
      <c r="I64" s="21"/>
      <c r="J64" s="17"/>
      <c r="K64" s="17"/>
      <c r="L64" s="17"/>
    </row>
    <row r="65" spans="1:12" x14ac:dyDescent="0.2">
      <c r="A65" s="67"/>
      <c r="B65" s="67"/>
      <c r="C65" s="67"/>
      <c r="D65" s="67"/>
      <c r="E65" s="69"/>
      <c r="F65" s="69"/>
      <c r="G65" s="37"/>
      <c r="H65" s="69"/>
      <c r="I65" s="69"/>
      <c r="J65" s="67"/>
      <c r="K65" s="67"/>
      <c r="L65" s="67">
        <v>41</v>
      </c>
    </row>
    <row r="66" spans="1:12" ht="20.25" x14ac:dyDescent="0.2">
      <c r="B66" s="1"/>
      <c r="E66" s="5"/>
      <c r="L66" s="34"/>
    </row>
    <row r="67" spans="1:12" x14ac:dyDescent="0.2">
      <c r="A67" s="405" t="s">
        <v>9</v>
      </c>
      <c r="B67" s="405" t="s">
        <v>10</v>
      </c>
      <c r="C67" s="264" t="s">
        <v>11</v>
      </c>
      <c r="D67" s="264" t="s">
        <v>12</v>
      </c>
      <c r="E67" s="406" t="s">
        <v>13</v>
      </c>
      <c r="F67" s="407"/>
      <c r="G67" s="407"/>
      <c r="H67" s="407"/>
      <c r="I67" s="408"/>
      <c r="J67" s="264" t="s">
        <v>14</v>
      </c>
      <c r="K67" s="409" t="s">
        <v>15</v>
      </c>
      <c r="L67" s="409" t="s">
        <v>16</v>
      </c>
    </row>
    <row r="68" spans="1:12" x14ac:dyDescent="0.2">
      <c r="A68" s="405"/>
      <c r="B68" s="405"/>
      <c r="C68" s="7" t="s">
        <v>17</v>
      </c>
      <c r="D68" s="7" t="s">
        <v>765</v>
      </c>
      <c r="E68" s="264">
        <v>2561</v>
      </c>
      <c r="F68" s="264">
        <v>2562</v>
      </c>
      <c r="G68" s="264">
        <v>2563</v>
      </c>
      <c r="H68" s="264">
        <v>2564</v>
      </c>
      <c r="I68" s="264">
        <v>2565</v>
      </c>
      <c r="J68" s="7" t="s">
        <v>19</v>
      </c>
      <c r="K68" s="409"/>
      <c r="L68" s="409"/>
    </row>
    <row r="69" spans="1:12" x14ac:dyDescent="0.2">
      <c r="A69" s="405"/>
      <c r="B69" s="405"/>
      <c r="C69" s="9"/>
      <c r="D69" s="8" t="s">
        <v>766</v>
      </c>
      <c r="E69" s="9" t="s">
        <v>20</v>
      </c>
      <c r="F69" s="9" t="s">
        <v>20</v>
      </c>
      <c r="G69" s="9" t="s">
        <v>20</v>
      </c>
      <c r="H69" s="9" t="s">
        <v>20</v>
      </c>
      <c r="I69" s="9" t="s">
        <v>20</v>
      </c>
      <c r="J69" s="8"/>
      <c r="K69" s="409"/>
      <c r="L69" s="409"/>
    </row>
    <row r="70" spans="1:12" x14ac:dyDescent="0.3">
      <c r="A70" s="10">
        <v>23</v>
      </c>
      <c r="B70" s="11" t="s">
        <v>76</v>
      </c>
      <c r="C70" s="12" t="s">
        <v>22</v>
      </c>
      <c r="D70" s="13" t="s">
        <v>41</v>
      </c>
      <c r="E70" s="14">
        <v>285000</v>
      </c>
      <c r="F70" s="15"/>
      <c r="G70" s="41">
        <v>515000</v>
      </c>
      <c r="H70" s="41">
        <v>515000</v>
      </c>
      <c r="I70" s="41">
        <v>517000</v>
      </c>
      <c r="J70" s="10" t="s">
        <v>871</v>
      </c>
      <c r="K70" s="40" t="s">
        <v>24</v>
      </c>
      <c r="L70" s="12" t="s">
        <v>25</v>
      </c>
    </row>
    <row r="71" spans="1:12" x14ac:dyDescent="0.2">
      <c r="A71" s="17"/>
      <c r="B71" s="18" t="s">
        <v>77</v>
      </c>
      <c r="C71" s="19" t="s">
        <v>26</v>
      </c>
      <c r="D71" s="20" t="s">
        <v>78</v>
      </c>
      <c r="E71" s="21"/>
      <c r="F71" s="22"/>
      <c r="G71" s="29"/>
      <c r="H71" s="29"/>
      <c r="I71" s="29"/>
      <c r="J71" s="19" t="s">
        <v>870</v>
      </c>
      <c r="K71" s="67" t="s">
        <v>26</v>
      </c>
      <c r="L71" s="25"/>
    </row>
    <row r="72" spans="1:12" x14ac:dyDescent="0.2">
      <c r="A72" s="10">
        <v>24</v>
      </c>
      <c r="B72" s="16" t="s">
        <v>21</v>
      </c>
      <c r="C72" s="25" t="s">
        <v>28</v>
      </c>
      <c r="D72" s="40" t="s">
        <v>41</v>
      </c>
      <c r="E72" s="14">
        <v>900000</v>
      </c>
      <c r="F72" s="15"/>
      <c r="G72" s="14">
        <v>300000</v>
      </c>
      <c r="H72" s="14">
        <v>300000</v>
      </c>
      <c r="I72" s="14">
        <v>300000</v>
      </c>
      <c r="J72" s="19" t="s">
        <v>149</v>
      </c>
      <c r="K72" s="68" t="s">
        <v>28</v>
      </c>
      <c r="L72" s="19"/>
    </row>
    <row r="73" spans="1:12" ht="37.5" x14ac:dyDescent="0.2">
      <c r="A73" s="17"/>
      <c r="B73" s="292" t="s">
        <v>158</v>
      </c>
      <c r="C73" s="46" t="s">
        <v>769</v>
      </c>
      <c r="D73" s="293" t="s">
        <v>381</v>
      </c>
      <c r="E73" s="21"/>
      <c r="F73" s="22"/>
      <c r="G73" s="29"/>
      <c r="H73" s="21"/>
      <c r="I73" s="21"/>
      <c r="J73" s="290" t="s">
        <v>150</v>
      </c>
      <c r="K73" s="46" t="s">
        <v>776</v>
      </c>
      <c r="L73" s="25"/>
    </row>
    <row r="74" spans="1:12" x14ac:dyDescent="0.2">
      <c r="A74" s="10">
        <v>25</v>
      </c>
      <c r="B74" s="11" t="s">
        <v>49</v>
      </c>
      <c r="C74" s="46"/>
      <c r="D74" s="13" t="s">
        <v>41</v>
      </c>
      <c r="E74" s="14"/>
      <c r="F74" s="15"/>
      <c r="G74" s="14">
        <v>200000</v>
      </c>
      <c r="H74" s="14">
        <v>200000</v>
      </c>
      <c r="I74" s="14">
        <v>200000</v>
      </c>
      <c r="J74" s="36"/>
      <c r="K74" s="251" t="s">
        <v>29</v>
      </c>
      <c r="L74" s="25"/>
    </row>
    <row r="75" spans="1:12" x14ac:dyDescent="0.2">
      <c r="A75" s="17"/>
      <c r="B75" s="18" t="s">
        <v>81</v>
      </c>
      <c r="C75" s="25"/>
      <c r="D75" s="20" t="s">
        <v>51</v>
      </c>
      <c r="E75" s="21"/>
      <c r="F75" s="22"/>
      <c r="G75" s="29"/>
      <c r="H75" s="21"/>
      <c r="I75" s="21"/>
      <c r="J75" s="19"/>
      <c r="K75" s="68"/>
      <c r="L75" s="25"/>
    </row>
    <row r="76" spans="1:12" x14ac:dyDescent="0.2">
      <c r="A76" s="10">
        <v>26</v>
      </c>
      <c r="B76" s="16" t="s">
        <v>759</v>
      </c>
      <c r="C76" s="19"/>
      <c r="D76" s="40" t="s">
        <v>53</v>
      </c>
      <c r="E76" s="14"/>
      <c r="F76" s="15">
        <v>480000</v>
      </c>
      <c r="G76" s="14">
        <v>300000</v>
      </c>
      <c r="H76" s="14">
        <v>300000</v>
      </c>
      <c r="I76" s="14">
        <v>300000</v>
      </c>
      <c r="J76" s="36"/>
      <c r="K76" s="67"/>
      <c r="L76" s="19"/>
    </row>
    <row r="77" spans="1:12" ht="37.5" x14ac:dyDescent="0.2">
      <c r="A77" s="19"/>
      <c r="B77" s="27" t="s">
        <v>760</v>
      </c>
      <c r="C77" s="25"/>
      <c r="D77" s="251" t="s">
        <v>51</v>
      </c>
      <c r="E77" s="36"/>
      <c r="F77" s="37"/>
      <c r="G77" s="36"/>
      <c r="H77" s="36"/>
      <c r="I77" s="36"/>
      <c r="J77" s="19"/>
      <c r="K77" s="68"/>
      <c r="L77" s="25"/>
    </row>
    <row r="78" spans="1:12" x14ac:dyDescent="0.2">
      <c r="A78" s="10">
        <v>27</v>
      </c>
      <c r="B78" s="12" t="s">
        <v>21</v>
      </c>
      <c r="C78" s="19"/>
      <c r="D78" s="40" t="s">
        <v>53</v>
      </c>
      <c r="E78" s="32">
        <v>1860000</v>
      </c>
      <c r="F78" s="14"/>
      <c r="G78" s="14">
        <v>680000</v>
      </c>
      <c r="H78" s="14">
        <v>680000</v>
      </c>
      <c r="I78" s="14">
        <v>680000</v>
      </c>
      <c r="J78" s="19"/>
      <c r="K78" s="19"/>
      <c r="L78" s="19"/>
    </row>
    <row r="79" spans="1:12" x14ac:dyDescent="0.2">
      <c r="A79" s="17"/>
      <c r="B79" s="17" t="s">
        <v>82</v>
      </c>
      <c r="C79" s="25"/>
      <c r="D79" s="28" t="s">
        <v>83</v>
      </c>
      <c r="E79" s="38"/>
      <c r="F79" s="29"/>
      <c r="G79" s="29"/>
      <c r="H79" s="29"/>
      <c r="I79" s="29"/>
      <c r="J79" s="19"/>
      <c r="K79" s="25"/>
      <c r="L79" s="25"/>
    </row>
    <row r="80" spans="1:12" s="334" customFormat="1" x14ac:dyDescent="0.2">
      <c r="A80" s="328">
        <v>28</v>
      </c>
      <c r="B80" s="348" t="s">
        <v>84</v>
      </c>
      <c r="C80" s="332"/>
      <c r="D80" s="349" t="s">
        <v>41</v>
      </c>
      <c r="E80" s="331">
        <v>2400000</v>
      </c>
      <c r="F80" s="330"/>
      <c r="G80" s="330">
        <v>1200000</v>
      </c>
      <c r="H80" s="330">
        <v>1200000</v>
      </c>
      <c r="I80" s="330">
        <v>1200000</v>
      </c>
      <c r="J80" s="332"/>
      <c r="K80" s="332"/>
      <c r="L80" s="332"/>
    </row>
    <row r="81" spans="1:13" x14ac:dyDescent="0.2">
      <c r="A81" s="17"/>
      <c r="B81" s="18" t="s">
        <v>85</v>
      </c>
      <c r="C81" s="25"/>
      <c r="D81" s="20" t="s">
        <v>48</v>
      </c>
      <c r="E81" s="38"/>
      <c r="F81" s="17"/>
      <c r="G81" s="17"/>
      <c r="H81" s="29"/>
      <c r="I81" s="29"/>
      <c r="J81" s="19"/>
      <c r="K81" s="25"/>
      <c r="L81" s="25"/>
    </row>
    <row r="82" spans="1:13" x14ac:dyDescent="0.2">
      <c r="A82" s="10">
        <v>29</v>
      </c>
      <c r="B82" s="11" t="s">
        <v>21</v>
      </c>
      <c r="C82" s="19"/>
      <c r="D82" s="13" t="s">
        <v>41</v>
      </c>
      <c r="E82" s="15"/>
      <c r="F82" s="14">
        <v>1344000</v>
      </c>
      <c r="G82" s="14">
        <v>560000</v>
      </c>
      <c r="H82" s="14">
        <v>560000</v>
      </c>
      <c r="I82" s="14">
        <v>560000</v>
      </c>
      <c r="J82" s="19"/>
      <c r="K82" s="19"/>
      <c r="L82" s="19"/>
    </row>
    <row r="83" spans="1:13" x14ac:dyDescent="0.2">
      <c r="A83" s="17"/>
      <c r="B83" s="18" t="s">
        <v>159</v>
      </c>
      <c r="C83" s="25"/>
      <c r="D83" s="20" t="s">
        <v>86</v>
      </c>
      <c r="E83" s="38"/>
      <c r="F83" s="17"/>
      <c r="G83" s="17"/>
      <c r="H83" s="29"/>
      <c r="I83" s="29"/>
      <c r="J83" s="19"/>
      <c r="K83" s="19"/>
      <c r="L83" s="19"/>
    </row>
    <row r="84" spans="1:13" s="50" customFormat="1" ht="56.25" x14ac:dyDescent="0.3">
      <c r="A84" s="44">
        <v>30</v>
      </c>
      <c r="B84" s="45" t="s">
        <v>87</v>
      </c>
      <c r="C84" s="17"/>
      <c r="D84" s="47" t="s">
        <v>88</v>
      </c>
      <c r="E84" s="48"/>
      <c r="F84" s="48">
        <v>3000000</v>
      </c>
      <c r="G84" s="48">
        <v>1000000</v>
      </c>
      <c r="H84" s="48">
        <v>1000000</v>
      </c>
      <c r="I84" s="48">
        <v>1000000</v>
      </c>
      <c r="J84" s="17"/>
      <c r="K84" s="66"/>
      <c r="L84" s="66"/>
    </row>
    <row r="85" spans="1:13" s="50" customFormat="1" x14ac:dyDescent="0.3">
      <c r="A85" s="258"/>
      <c r="B85" s="251"/>
      <c r="C85" s="67"/>
      <c r="D85" s="259"/>
      <c r="E85" s="260"/>
      <c r="F85" s="260"/>
      <c r="G85" s="260"/>
      <c r="H85" s="260"/>
      <c r="I85" s="260"/>
      <c r="J85" s="67"/>
      <c r="K85" s="68"/>
      <c r="L85" s="68">
        <v>42</v>
      </c>
    </row>
    <row r="86" spans="1:13" ht="20.25" x14ac:dyDescent="0.2">
      <c r="B86" s="1"/>
      <c r="E86" s="5"/>
      <c r="L86" s="34"/>
    </row>
    <row r="87" spans="1:13" x14ac:dyDescent="0.2">
      <c r="A87" s="405" t="s">
        <v>9</v>
      </c>
      <c r="B87" s="405" t="s">
        <v>10</v>
      </c>
      <c r="C87" s="264" t="s">
        <v>11</v>
      </c>
      <c r="D87" s="264" t="s">
        <v>12</v>
      </c>
      <c r="E87" s="406" t="s">
        <v>13</v>
      </c>
      <c r="F87" s="407"/>
      <c r="G87" s="407"/>
      <c r="H87" s="407"/>
      <c r="I87" s="408"/>
      <c r="J87" s="264" t="s">
        <v>14</v>
      </c>
      <c r="K87" s="409" t="s">
        <v>15</v>
      </c>
      <c r="L87" s="409" t="s">
        <v>16</v>
      </c>
    </row>
    <row r="88" spans="1:13" x14ac:dyDescent="0.2">
      <c r="A88" s="405"/>
      <c r="B88" s="405"/>
      <c r="C88" s="7" t="s">
        <v>17</v>
      </c>
      <c r="D88" s="7" t="s">
        <v>765</v>
      </c>
      <c r="E88" s="264">
        <v>2561</v>
      </c>
      <c r="F88" s="264">
        <v>2562</v>
      </c>
      <c r="G88" s="264">
        <v>2563</v>
      </c>
      <c r="H88" s="264">
        <v>2564</v>
      </c>
      <c r="I88" s="264">
        <v>2565</v>
      </c>
      <c r="J88" s="7" t="s">
        <v>19</v>
      </c>
      <c r="K88" s="409"/>
      <c r="L88" s="409"/>
    </row>
    <row r="89" spans="1:13" x14ac:dyDescent="0.2">
      <c r="A89" s="405"/>
      <c r="B89" s="405"/>
      <c r="C89" s="9"/>
      <c r="D89" s="8" t="s">
        <v>766</v>
      </c>
      <c r="E89" s="9" t="s">
        <v>20</v>
      </c>
      <c r="F89" s="9" t="s">
        <v>20</v>
      </c>
      <c r="G89" s="9" t="s">
        <v>20</v>
      </c>
      <c r="H89" s="9" t="s">
        <v>20</v>
      </c>
      <c r="I89" s="9" t="s">
        <v>20</v>
      </c>
      <c r="J89" s="8"/>
      <c r="K89" s="409"/>
      <c r="L89" s="409"/>
    </row>
    <row r="90" spans="1:13" s="50" customFormat="1" x14ac:dyDescent="0.3">
      <c r="A90" s="51">
        <v>31</v>
      </c>
      <c r="B90" s="52" t="s">
        <v>21</v>
      </c>
      <c r="C90" s="12" t="s">
        <v>22</v>
      </c>
      <c r="D90" s="53" t="s">
        <v>30</v>
      </c>
      <c r="E90" s="54"/>
      <c r="F90" s="41">
        <v>1250000</v>
      </c>
      <c r="G90" s="41"/>
      <c r="H90" s="41">
        <v>4084000</v>
      </c>
      <c r="I90" s="41">
        <v>4084000</v>
      </c>
      <c r="J90" s="10" t="s">
        <v>871</v>
      </c>
      <c r="K90" s="16" t="s">
        <v>24</v>
      </c>
      <c r="L90" s="12" t="s">
        <v>25</v>
      </c>
    </row>
    <row r="91" spans="1:13" s="50" customFormat="1" x14ac:dyDescent="0.3">
      <c r="A91" s="55"/>
      <c r="B91" s="56" t="s">
        <v>160</v>
      </c>
      <c r="C91" s="19" t="s">
        <v>26</v>
      </c>
      <c r="D91" s="57" t="s">
        <v>935</v>
      </c>
      <c r="E91" s="58"/>
      <c r="F91" s="59"/>
      <c r="G91" s="60"/>
      <c r="H91" s="58"/>
      <c r="I91" s="58"/>
      <c r="J91" s="19" t="s">
        <v>870</v>
      </c>
      <c r="K91" s="24" t="s">
        <v>26</v>
      </c>
      <c r="L91" s="25"/>
    </row>
    <row r="92" spans="1:13" x14ac:dyDescent="0.2">
      <c r="A92" s="10">
        <v>32</v>
      </c>
      <c r="B92" s="16" t="s">
        <v>21</v>
      </c>
      <c r="C92" s="25" t="s">
        <v>28</v>
      </c>
      <c r="D92" s="63" t="s">
        <v>70</v>
      </c>
      <c r="E92" s="14"/>
      <c r="F92" s="15"/>
      <c r="G92" s="14">
        <v>495000</v>
      </c>
      <c r="H92" s="14">
        <v>495000</v>
      </c>
      <c r="I92" s="14">
        <v>495000</v>
      </c>
      <c r="J92" s="19" t="s">
        <v>149</v>
      </c>
      <c r="K92" s="27" t="s">
        <v>28</v>
      </c>
      <c r="L92" s="19"/>
    </row>
    <row r="93" spans="1:13" ht="56.25" x14ac:dyDescent="0.2">
      <c r="A93" s="19"/>
      <c r="B93" s="27" t="s">
        <v>777</v>
      </c>
      <c r="C93" s="46" t="s">
        <v>769</v>
      </c>
      <c r="D93" s="57" t="s">
        <v>778</v>
      </c>
      <c r="E93" s="17"/>
      <c r="F93" s="37"/>
      <c r="G93" s="36"/>
      <c r="H93" s="36"/>
      <c r="I93" s="36"/>
      <c r="J93" s="290" t="s">
        <v>150</v>
      </c>
      <c r="K93" s="46" t="s">
        <v>769</v>
      </c>
      <c r="L93" s="25"/>
    </row>
    <row r="94" spans="1:13" x14ac:dyDescent="0.2">
      <c r="A94" s="10">
        <v>33</v>
      </c>
      <c r="B94" s="16" t="s">
        <v>161</v>
      </c>
      <c r="C94" s="25"/>
      <c r="D94" s="63" t="s">
        <v>30</v>
      </c>
      <c r="E94" s="36">
        <v>1300000</v>
      </c>
      <c r="F94" s="15"/>
      <c r="G94" s="14">
        <v>812500</v>
      </c>
      <c r="H94" s="14">
        <v>812500</v>
      </c>
      <c r="I94" s="14">
        <v>812500</v>
      </c>
      <c r="J94" s="19"/>
      <c r="K94" s="56"/>
      <c r="L94" s="25"/>
      <c r="M94" s="2" t="s">
        <v>91</v>
      </c>
    </row>
    <row r="95" spans="1:13" x14ac:dyDescent="0.2">
      <c r="A95" s="17"/>
      <c r="B95" s="18" t="s">
        <v>162</v>
      </c>
      <c r="C95" s="19"/>
      <c r="D95" s="20" t="s">
        <v>92</v>
      </c>
      <c r="E95" s="21"/>
      <c r="F95" s="22"/>
      <c r="G95" s="29"/>
      <c r="H95" s="29"/>
      <c r="I95" s="29"/>
      <c r="J95" s="19"/>
      <c r="K95" s="27"/>
      <c r="L95" s="25"/>
    </row>
    <row r="96" spans="1:13" x14ac:dyDescent="0.2">
      <c r="A96" s="10">
        <v>34</v>
      </c>
      <c r="B96" s="11" t="s">
        <v>89</v>
      </c>
      <c r="C96" s="25"/>
      <c r="D96" s="13" t="s">
        <v>41</v>
      </c>
      <c r="E96" s="14"/>
      <c r="F96" s="15"/>
      <c r="G96" s="14">
        <v>800000</v>
      </c>
      <c r="H96" s="14">
        <v>800000</v>
      </c>
      <c r="I96" s="14">
        <v>800000</v>
      </c>
      <c r="J96" s="36"/>
      <c r="K96" s="24"/>
      <c r="L96" s="19"/>
    </row>
    <row r="97" spans="1:13" x14ac:dyDescent="0.2">
      <c r="A97" s="17"/>
      <c r="B97" s="18" t="s">
        <v>93</v>
      </c>
      <c r="C97" s="19"/>
      <c r="D97" s="20" t="s">
        <v>79</v>
      </c>
      <c r="E97" s="21"/>
      <c r="F97" s="22"/>
      <c r="G97" s="21"/>
      <c r="H97" s="17"/>
      <c r="I97" s="17"/>
      <c r="J97" s="19"/>
      <c r="K97" s="27"/>
      <c r="L97" s="25"/>
    </row>
    <row r="98" spans="1:13" x14ac:dyDescent="0.2">
      <c r="A98" s="10">
        <v>35</v>
      </c>
      <c r="B98" s="11" t="s">
        <v>170</v>
      </c>
      <c r="C98" s="25"/>
      <c r="D98" s="13" t="s">
        <v>41</v>
      </c>
      <c r="E98" s="14">
        <v>480000</v>
      </c>
      <c r="F98" s="15"/>
      <c r="G98" s="14">
        <v>200000</v>
      </c>
      <c r="H98" s="14">
        <v>200000</v>
      </c>
      <c r="I98" s="14">
        <v>200000</v>
      </c>
      <c r="J98" s="19"/>
      <c r="K98" s="19"/>
      <c r="L98" s="19"/>
    </row>
    <row r="99" spans="1:13" x14ac:dyDescent="0.2">
      <c r="A99" s="17"/>
      <c r="B99" s="18" t="s">
        <v>171</v>
      </c>
      <c r="C99" s="19"/>
      <c r="D99" s="20" t="s">
        <v>51</v>
      </c>
      <c r="E99" s="21"/>
      <c r="F99" s="22"/>
      <c r="G99" s="29"/>
      <c r="H99" s="17"/>
      <c r="I99" s="17"/>
      <c r="J99" s="19"/>
      <c r="K99" s="25"/>
      <c r="L99" s="25"/>
    </row>
    <row r="100" spans="1:13" x14ac:dyDescent="0.2">
      <c r="A100" s="10">
        <v>36</v>
      </c>
      <c r="B100" s="16" t="s">
        <v>21</v>
      </c>
      <c r="C100" s="25"/>
      <c r="D100" s="63" t="s">
        <v>70</v>
      </c>
      <c r="E100" s="14">
        <v>1728000</v>
      </c>
      <c r="F100" s="14"/>
      <c r="G100" s="14"/>
      <c r="H100" s="32"/>
      <c r="I100" s="32"/>
      <c r="J100" s="19"/>
      <c r="K100" s="19"/>
      <c r="L100" s="19"/>
      <c r="M100" s="2" t="s">
        <v>94</v>
      </c>
    </row>
    <row r="101" spans="1:13" x14ac:dyDescent="0.2">
      <c r="A101" s="19"/>
      <c r="B101" s="27" t="s">
        <v>163</v>
      </c>
      <c r="C101" s="19"/>
      <c r="D101" s="26" t="s">
        <v>779</v>
      </c>
      <c r="E101" s="19"/>
      <c r="F101" s="36"/>
      <c r="G101" s="36"/>
      <c r="H101" s="65"/>
      <c r="I101" s="65"/>
      <c r="J101" s="19"/>
      <c r="K101" s="25"/>
      <c r="L101" s="25"/>
    </row>
    <row r="102" spans="1:13" s="74" customFormat="1" ht="37.5" x14ac:dyDescent="0.2">
      <c r="A102" s="70">
        <v>37</v>
      </c>
      <c r="B102" s="52" t="s">
        <v>95</v>
      </c>
      <c r="C102" s="25"/>
      <c r="D102" s="53" t="s">
        <v>97</v>
      </c>
      <c r="E102" s="72">
        <v>2000000</v>
      </c>
      <c r="F102" s="283"/>
      <c r="G102" s="72">
        <v>1290000</v>
      </c>
      <c r="H102" s="72">
        <v>1290000</v>
      </c>
      <c r="I102" s="72">
        <v>1290000</v>
      </c>
      <c r="J102" s="19"/>
      <c r="K102" s="19"/>
      <c r="L102" s="19"/>
      <c r="M102" s="74">
        <v>2</v>
      </c>
    </row>
    <row r="103" spans="1:13" x14ac:dyDescent="0.2">
      <c r="A103" s="10">
        <v>38</v>
      </c>
      <c r="B103" s="11" t="s">
        <v>21</v>
      </c>
      <c r="C103" s="19"/>
      <c r="D103" s="13" t="s">
        <v>41</v>
      </c>
      <c r="E103" s="14"/>
      <c r="F103" s="30"/>
      <c r="G103" s="14">
        <v>2000000</v>
      </c>
      <c r="H103" s="14">
        <v>2000000</v>
      </c>
      <c r="I103" s="14">
        <v>2000000</v>
      </c>
      <c r="J103" s="19"/>
      <c r="K103" s="19"/>
      <c r="L103" s="19"/>
    </row>
    <row r="104" spans="1:13" x14ac:dyDescent="0.2">
      <c r="A104" s="17"/>
      <c r="B104" s="18" t="s">
        <v>164</v>
      </c>
      <c r="C104" s="66"/>
      <c r="D104" s="20" t="s">
        <v>99</v>
      </c>
      <c r="E104" s="29"/>
      <c r="F104" s="22"/>
      <c r="G104" s="29"/>
      <c r="H104" s="29"/>
      <c r="I104" s="29"/>
      <c r="J104" s="20"/>
      <c r="K104" s="17"/>
      <c r="L104" s="66"/>
    </row>
    <row r="105" spans="1:13" s="50" customFormat="1" x14ac:dyDescent="0.3">
      <c r="A105" s="258"/>
      <c r="B105" s="251"/>
      <c r="C105" s="67"/>
      <c r="D105" s="259"/>
      <c r="E105" s="260"/>
      <c r="F105" s="260"/>
      <c r="G105" s="260"/>
      <c r="H105" s="260"/>
      <c r="I105" s="260"/>
      <c r="J105" s="67"/>
      <c r="K105" s="68"/>
      <c r="L105" s="68">
        <v>43</v>
      </c>
    </row>
    <row r="106" spans="1:13" s="50" customFormat="1" x14ac:dyDescent="0.3">
      <c r="A106" s="258"/>
      <c r="B106" s="251"/>
      <c r="C106" s="67"/>
      <c r="D106" s="259"/>
      <c r="E106" s="260"/>
      <c r="F106" s="260"/>
      <c r="G106" s="260"/>
      <c r="H106" s="260"/>
      <c r="I106" s="260"/>
      <c r="J106" s="67"/>
      <c r="K106" s="68"/>
      <c r="L106" s="68"/>
    </row>
    <row r="107" spans="1:13" ht="20.25" x14ac:dyDescent="0.2">
      <c r="B107" s="1"/>
      <c r="E107" s="5"/>
      <c r="L107" s="34"/>
    </row>
    <row r="108" spans="1:13" x14ac:dyDescent="0.2">
      <c r="A108" s="405" t="s">
        <v>9</v>
      </c>
      <c r="B108" s="405" t="s">
        <v>10</v>
      </c>
      <c r="C108" s="264" t="s">
        <v>11</v>
      </c>
      <c r="D108" s="264" t="s">
        <v>12</v>
      </c>
      <c r="E108" s="406" t="s">
        <v>13</v>
      </c>
      <c r="F108" s="407"/>
      <c r="G108" s="407"/>
      <c r="H108" s="407"/>
      <c r="I108" s="408"/>
      <c r="J108" s="264" t="s">
        <v>14</v>
      </c>
      <c r="K108" s="409" t="s">
        <v>15</v>
      </c>
      <c r="L108" s="409" t="s">
        <v>16</v>
      </c>
    </row>
    <row r="109" spans="1:13" x14ac:dyDescent="0.2">
      <c r="A109" s="405"/>
      <c r="B109" s="405"/>
      <c r="C109" s="7" t="s">
        <v>17</v>
      </c>
      <c r="D109" s="7" t="s">
        <v>765</v>
      </c>
      <c r="E109" s="264">
        <v>2561</v>
      </c>
      <c r="F109" s="264">
        <v>2562</v>
      </c>
      <c r="G109" s="264">
        <v>2563</v>
      </c>
      <c r="H109" s="264">
        <v>2564</v>
      </c>
      <c r="I109" s="264">
        <v>2565</v>
      </c>
      <c r="J109" s="7" t="s">
        <v>19</v>
      </c>
      <c r="K109" s="409"/>
      <c r="L109" s="409"/>
    </row>
    <row r="110" spans="1:13" x14ac:dyDescent="0.2">
      <c r="A110" s="405"/>
      <c r="B110" s="405"/>
      <c r="C110" s="9"/>
      <c r="D110" s="8" t="s">
        <v>766</v>
      </c>
      <c r="E110" s="9" t="s">
        <v>20</v>
      </c>
      <c r="F110" s="9" t="s">
        <v>20</v>
      </c>
      <c r="G110" s="9" t="s">
        <v>20</v>
      </c>
      <c r="H110" s="9" t="s">
        <v>20</v>
      </c>
      <c r="I110" s="9" t="s">
        <v>20</v>
      </c>
      <c r="J110" s="8"/>
      <c r="K110" s="409"/>
      <c r="L110" s="409"/>
    </row>
    <row r="111" spans="1:13" s="97" customFormat="1" x14ac:dyDescent="0.2">
      <c r="A111" s="125">
        <v>39</v>
      </c>
      <c r="B111" s="130" t="s">
        <v>21</v>
      </c>
      <c r="C111" s="12" t="s">
        <v>22</v>
      </c>
      <c r="D111" s="130" t="s">
        <v>30</v>
      </c>
      <c r="E111" s="96"/>
      <c r="F111" s="95"/>
      <c r="G111" s="96">
        <v>625000</v>
      </c>
      <c r="H111" s="96">
        <v>625000</v>
      </c>
      <c r="I111" s="96">
        <v>625000</v>
      </c>
      <c r="J111" s="70" t="s">
        <v>871</v>
      </c>
      <c r="K111" s="16" t="s">
        <v>24</v>
      </c>
      <c r="L111" s="12" t="s">
        <v>25</v>
      </c>
    </row>
    <row r="112" spans="1:13" s="97" customFormat="1" x14ac:dyDescent="0.2">
      <c r="A112" s="98"/>
      <c r="B112" s="140" t="s">
        <v>782</v>
      </c>
      <c r="C112" s="19" t="s">
        <v>26</v>
      </c>
      <c r="D112" s="140" t="s">
        <v>90</v>
      </c>
      <c r="E112" s="102"/>
      <c r="F112" s="103"/>
      <c r="G112" s="104"/>
      <c r="H112" s="104"/>
      <c r="I112" s="104"/>
      <c r="J112" s="43" t="s">
        <v>870</v>
      </c>
      <c r="K112" s="24" t="s">
        <v>26</v>
      </c>
      <c r="L112" s="25"/>
    </row>
    <row r="113" spans="1:13" s="74" customFormat="1" ht="56.25" x14ac:dyDescent="0.2">
      <c r="A113" s="70">
        <v>40</v>
      </c>
      <c r="B113" s="71" t="s">
        <v>849</v>
      </c>
      <c r="C113" s="25" t="s">
        <v>781</v>
      </c>
      <c r="D113" s="53" t="s">
        <v>100</v>
      </c>
      <c r="E113" s="72">
        <v>3040000</v>
      </c>
      <c r="F113" s="73"/>
      <c r="G113" s="72">
        <v>1184000</v>
      </c>
      <c r="H113" s="72">
        <v>1184000</v>
      </c>
      <c r="I113" s="72">
        <v>1184000</v>
      </c>
      <c r="J113" s="46" t="s">
        <v>899</v>
      </c>
      <c r="K113" s="27" t="s">
        <v>783</v>
      </c>
      <c r="L113" s="19"/>
    </row>
    <row r="114" spans="1:13" x14ac:dyDescent="0.2">
      <c r="A114" s="10">
        <v>41</v>
      </c>
      <c r="B114" s="16" t="s">
        <v>21</v>
      </c>
      <c r="C114" s="46"/>
      <c r="D114" s="63" t="s">
        <v>41</v>
      </c>
      <c r="E114" s="30">
        <v>2304000</v>
      </c>
      <c r="F114" s="15"/>
      <c r="G114" s="14">
        <v>790000</v>
      </c>
      <c r="H114" s="14">
        <v>790000</v>
      </c>
      <c r="I114" s="14">
        <v>790000</v>
      </c>
      <c r="J114" s="290"/>
      <c r="K114" s="46" t="s">
        <v>29</v>
      </c>
      <c r="L114" s="25"/>
    </row>
    <row r="115" spans="1:13" x14ac:dyDescent="0.2">
      <c r="A115" s="17"/>
      <c r="B115" s="18" t="s">
        <v>101</v>
      </c>
      <c r="C115" s="25"/>
      <c r="D115" s="20" t="s">
        <v>102</v>
      </c>
      <c r="E115" s="21"/>
      <c r="F115" s="22"/>
      <c r="G115" s="29"/>
      <c r="H115" s="29"/>
      <c r="I115" s="29"/>
      <c r="J115" s="19"/>
      <c r="K115" s="56"/>
      <c r="L115" s="25"/>
    </row>
    <row r="116" spans="1:13" s="78" customFormat="1" x14ac:dyDescent="0.2">
      <c r="A116" s="10">
        <v>42</v>
      </c>
      <c r="B116" s="52" t="s">
        <v>21</v>
      </c>
      <c r="C116" s="19"/>
      <c r="D116" s="53" t="s">
        <v>41</v>
      </c>
      <c r="E116" s="75"/>
      <c r="F116" s="76"/>
      <c r="G116" s="77"/>
      <c r="H116" s="77">
        <v>750000</v>
      </c>
      <c r="I116" s="77">
        <v>750000</v>
      </c>
      <c r="J116" s="19"/>
      <c r="K116" s="27"/>
      <c r="L116" s="25"/>
    </row>
    <row r="117" spans="1:13" s="78" customFormat="1" x14ac:dyDescent="0.2">
      <c r="A117" s="19"/>
      <c r="B117" s="56" t="s">
        <v>166</v>
      </c>
      <c r="C117" s="25"/>
      <c r="D117" s="57" t="s">
        <v>90</v>
      </c>
      <c r="E117" s="75"/>
      <c r="F117" s="120"/>
      <c r="G117" s="75"/>
      <c r="H117" s="75"/>
      <c r="I117" s="75"/>
      <c r="J117" s="36"/>
      <c r="K117" s="24"/>
      <c r="L117" s="19"/>
    </row>
    <row r="118" spans="1:13" x14ac:dyDescent="0.2">
      <c r="A118" s="17"/>
      <c r="B118" s="18" t="s">
        <v>165</v>
      </c>
      <c r="C118" s="19"/>
      <c r="D118" s="20"/>
      <c r="E118" s="21"/>
      <c r="F118" s="22"/>
      <c r="G118" s="29"/>
      <c r="H118" s="21"/>
      <c r="I118" s="21"/>
      <c r="J118" s="19"/>
      <c r="K118" s="27"/>
      <c r="L118" s="25"/>
    </row>
    <row r="119" spans="1:13" s="97" customFormat="1" x14ac:dyDescent="0.2">
      <c r="A119" s="108">
        <v>43</v>
      </c>
      <c r="B119" s="109" t="s">
        <v>123</v>
      </c>
      <c r="C119" s="25"/>
      <c r="D119" s="110" t="s">
        <v>41</v>
      </c>
      <c r="E119" s="96"/>
      <c r="F119" s="95"/>
      <c r="G119" s="96">
        <v>300000</v>
      </c>
      <c r="H119" s="96">
        <v>300000</v>
      </c>
      <c r="I119" s="96">
        <v>300000</v>
      </c>
      <c r="J119" s="19"/>
      <c r="K119" s="19"/>
      <c r="L119" s="19"/>
    </row>
    <row r="120" spans="1:13" s="97" customFormat="1" x14ac:dyDescent="0.2">
      <c r="A120" s="111"/>
      <c r="B120" s="99" t="s">
        <v>124</v>
      </c>
      <c r="C120" s="19"/>
      <c r="D120" s="101" t="s">
        <v>73</v>
      </c>
      <c r="E120" s="102"/>
      <c r="F120" s="103"/>
      <c r="G120" s="104"/>
      <c r="H120" s="102"/>
      <c r="I120" s="102"/>
      <c r="J120" s="19"/>
      <c r="K120" s="46"/>
      <c r="L120" s="25"/>
    </row>
    <row r="121" spans="1:13" x14ac:dyDescent="0.2">
      <c r="A121" s="10">
        <v>44</v>
      </c>
      <c r="B121" s="16" t="s">
        <v>103</v>
      </c>
      <c r="C121" s="25"/>
      <c r="D121" s="63" t="s">
        <v>104</v>
      </c>
      <c r="E121" s="36">
        <v>1680000</v>
      </c>
      <c r="F121" s="15"/>
      <c r="G121" s="14">
        <v>700000</v>
      </c>
      <c r="H121" s="14">
        <v>700000</v>
      </c>
      <c r="I121" s="14">
        <v>700000</v>
      </c>
      <c r="J121" s="19"/>
      <c r="K121" s="56"/>
      <c r="L121" s="25"/>
    </row>
    <row r="122" spans="1:13" x14ac:dyDescent="0.2">
      <c r="A122" s="17"/>
      <c r="B122" s="18" t="s">
        <v>105</v>
      </c>
      <c r="C122" s="19"/>
      <c r="D122" s="20" t="s">
        <v>75</v>
      </c>
      <c r="E122" s="21"/>
      <c r="F122" s="22"/>
      <c r="G122" s="29"/>
      <c r="H122" s="29"/>
      <c r="I122" s="29"/>
      <c r="J122" s="19"/>
      <c r="K122" s="27"/>
      <c r="L122" s="25"/>
    </row>
    <row r="123" spans="1:13" x14ac:dyDescent="0.2">
      <c r="A123" s="10">
        <v>45</v>
      </c>
      <c r="B123" s="12" t="s">
        <v>21</v>
      </c>
      <c r="C123" s="25"/>
      <c r="D123" s="79" t="s">
        <v>106</v>
      </c>
      <c r="E123" s="36">
        <v>806000</v>
      </c>
      <c r="F123" s="15"/>
      <c r="G123" s="14">
        <v>310000</v>
      </c>
      <c r="H123" s="14">
        <v>310000</v>
      </c>
      <c r="I123" s="14">
        <v>310000</v>
      </c>
      <c r="J123" s="19"/>
      <c r="K123" s="46"/>
      <c r="L123" s="25"/>
    </row>
    <row r="124" spans="1:13" x14ac:dyDescent="0.2">
      <c r="A124" s="17"/>
      <c r="B124" s="17" t="s">
        <v>167</v>
      </c>
      <c r="C124" s="19"/>
      <c r="D124" s="17" t="s">
        <v>59</v>
      </c>
      <c r="E124" s="21"/>
      <c r="F124" s="22"/>
      <c r="G124" s="29"/>
      <c r="H124" s="29"/>
      <c r="I124" s="29"/>
      <c r="J124" s="19"/>
      <c r="K124" s="56"/>
      <c r="L124" s="25"/>
      <c r="M124" s="10"/>
    </row>
    <row r="125" spans="1:13" x14ac:dyDescent="0.2">
      <c r="A125" s="10">
        <v>46</v>
      </c>
      <c r="B125" s="62" t="s">
        <v>21</v>
      </c>
      <c r="C125" s="25"/>
      <c r="D125" s="63" t="s">
        <v>41</v>
      </c>
      <c r="E125" s="10"/>
      <c r="F125" s="65">
        <v>1560000</v>
      </c>
      <c r="G125" s="36">
        <v>600000</v>
      </c>
      <c r="H125" s="36">
        <v>600000</v>
      </c>
      <c r="I125" s="36">
        <v>600000</v>
      </c>
      <c r="J125" s="19"/>
      <c r="K125" s="27"/>
      <c r="L125" s="25"/>
    </row>
    <row r="126" spans="1:13" x14ac:dyDescent="0.2">
      <c r="A126" s="17"/>
      <c r="B126" s="18" t="s">
        <v>168</v>
      </c>
      <c r="C126" s="19"/>
      <c r="D126" s="20" t="s">
        <v>107</v>
      </c>
      <c r="E126" s="17"/>
      <c r="F126" s="38"/>
      <c r="G126" s="21"/>
      <c r="H126" s="29"/>
      <c r="I126" s="29"/>
      <c r="J126" s="36"/>
      <c r="K126" s="24"/>
      <c r="L126" s="19"/>
    </row>
    <row r="127" spans="1:13" x14ac:dyDescent="0.2">
      <c r="A127" s="10">
        <v>47</v>
      </c>
      <c r="B127" s="16" t="s">
        <v>109</v>
      </c>
      <c r="C127" s="25"/>
      <c r="D127" s="63" t="s">
        <v>41</v>
      </c>
      <c r="E127" s="14"/>
      <c r="F127" s="30"/>
      <c r="G127" s="30"/>
      <c r="H127" s="14">
        <v>300000</v>
      </c>
      <c r="I127" s="14">
        <v>300000</v>
      </c>
      <c r="J127" s="19"/>
      <c r="K127" s="27"/>
      <c r="L127" s="25"/>
    </row>
    <row r="128" spans="1:13" x14ac:dyDescent="0.2">
      <c r="A128" s="17"/>
      <c r="B128" s="18" t="s">
        <v>111</v>
      </c>
      <c r="C128" s="17"/>
      <c r="D128" s="20" t="s">
        <v>112</v>
      </c>
      <c r="E128" s="17"/>
      <c r="F128" s="80"/>
      <c r="G128" s="80"/>
      <c r="H128" s="29"/>
      <c r="I128" s="29"/>
      <c r="J128" s="17"/>
      <c r="K128" s="17"/>
      <c r="L128" s="17"/>
    </row>
    <row r="129" spans="1:13" ht="20.25" x14ac:dyDescent="0.2">
      <c r="B129" s="1"/>
      <c r="E129" s="5"/>
      <c r="L129" s="34">
        <v>44</v>
      </c>
    </row>
    <row r="130" spans="1:13" x14ac:dyDescent="0.2">
      <c r="A130" s="405" t="s">
        <v>9</v>
      </c>
      <c r="B130" s="405" t="s">
        <v>10</v>
      </c>
      <c r="C130" s="264" t="s">
        <v>11</v>
      </c>
      <c r="D130" s="264" t="s">
        <v>12</v>
      </c>
      <c r="E130" s="406" t="s">
        <v>13</v>
      </c>
      <c r="F130" s="407"/>
      <c r="G130" s="407"/>
      <c r="H130" s="407"/>
      <c r="I130" s="408"/>
      <c r="J130" s="264" t="s">
        <v>14</v>
      </c>
      <c r="K130" s="409" t="s">
        <v>15</v>
      </c>
      <c r="L130" s="409" t="s">
        <v>16</v>
      </c>
    </row>
    <row r="131" spans="1:13" x14ac:dyDescent="0.2">
      <c r="A131" s="405"/>
      <c r="B131" s="405"/>
      <c r="C131" s="7" t="s">
        <v>17</v>
      </c>
      <c r="D131" s="7" t="s">
        <v>765</v>
      </c>
      <c r="E131" s="264">
        <v>2561</v>
      </c>
      <c r="F131" s="264">
        <v>2562</v>
      </c>
      <c r="G131" s="264">
        <v>2563</v>
      </c>
      <c r="H131" s="264">
        <v>2564</v>
      </c>
      <c r="I131" s="264">
        <v>2565</v>
      </c>
      <c r="J131" s="7" t="s">
        <v>19</v>
      </c>
      <c r="K131" s="409"/>
      <c r="L131" s="409"/>
    </row>
    <row r="132" spans="1:13" x14ac:dyDescent="0.2">
      <c r="A132" s="405"/>
      <c r="B132" s="405"/>
      <c r="C132" s="9"/>
      <c r="D132" s="8" t="s">
        <v>766</v>
      </c>
      <c r="E132" s="9" t="s">
        <v>20</v>
      </c>
      <c r="F132" s="9" t="s">
        <v>20</v>
      </c>
      <c r="G132" s="9" t="s">
        <v>20</v>
      </c>
      <c r="H132" s="9" t="s">
        <v>20</v>
      </c>
      <c r="I132" s="9" t="s">
        <v>20</v>
      </c>
      <c r="J132" s="8"/>
      <c r="K132" s="409"/>
      <c r="L132" s="409"/>
    </row>
    <row r="133" spans="1:13" x14ac:dyDescent="0.2">
      <c r="A133" s="10">
        <v>48</v>
      </c>
      <c r="B133" s="12" t="s">
        <v>21</v>
      </c>
      <c r="C133" s="12" t="s">
        <v>22</v>
      </c>
      <c r="D133" s="12" t="s">
        <v>41</v>
      </c>
      <c r="E133" s="14"/>
      <c r="F133" s="15"/>
      <c r="G133" s="14">
        <v>600000</v>
      </c>
      <c r="H133" s="14">
        <v>600000</v>
      </c>
      <c r="I133" s="14">
        <v>600000</v>
      </c>
      <c r="J133" s="70" t="s">
        <v>871</v>
      </c>
      <c r="K133" s="16" t="s">
        <v>24</v>
      </c>
      <c r="L133" s="12" t="s">
        <v>25</v>
      </c>
    </row>
    <row r="134" spans="1:13" x14ac:dyDescent="0.2">
      <c r="A134" s="25"/>
      <c r="B134" s="19" t="s">
        <v>780</v>
      </c>
      <c r="C134" s="19" t="s">
        <v>26</v>
      </c>
      <c r="D134" s="25" t="s">
        <v>107</v>
      </c>
      <c r="E134" s="36"/>
      <c r="F134" s="37"/>
      <c r="G134" s="36"/>
      <c r="H134" s="36"/>
      <c r="I134" s="36"/>
      <c r="J134" s="43" t="s">
        <v>870</v>
      </c>
      <c r="K134" s="24" t="s">
        <v>26</v>
      </c>
      <c r="L134" s="25"/>
    </row>
    <row r="135" spans="1:13" ht="37.5" x14ac:dyDescent="0.2">
      <c r="A135" s="17"/>
      <c r="B135" s="161" t="s">
        <v>108</v>
      </c>
      <c r="C135" s="25" t="s">
        <v>774</v>
      </c>
      <c r="D135" s="17"/>
      <c r="E135" s="21"/>
      <c r="F135" s="38"/>
      <c r="G135" s="21"/>
      <c r="H135" s="29"/>
      <c r="I135" s="29"/>
      <c r="J135" s="46" t="s">
        <v>899</v>
      </c>
      <c r="K135" s="27" t="s">
        <v>774</v>
      </c>
      <c r="L135" s="19"/>
    </row>
    <row r="136" spans="1:13" s="74" customFormat="1" ht="56.25" x14ac:dyDescent="0.2">
      <c r="A136" s="42">
        <v>49</v>
      </c>
      <c r="B136" s="52" t="s">
        <v>784</v>
      </c>
      <c r="C136" s="46" t="s">
        <v>409</v>
      </c>
      <c r="D136" s="252" t="s">
        <v>113</v>
      </c>
      <c r="E136" s="253"/>
      <c r="F136" s="254"/>
      <c r="G136" s="253"/>
      <c r="H136" s="253">
        <v>450000</v>
      </c>
      <c r="I136" s="253">
        <v>450000</v>
      </c>
      <c r="J136" s="19"/>
      <c r="K136" s="46" t="s">
        <v>409</v>
      </c>
      <c r="L136" s="25"/>
    </row>
    <row r="137" spans="1:13" s="334" customFormat="1" x14ac:dyDescent="0.2">
      <c r="A137" s="343">
        <v>50</v>
      </c>
      <c r="B137" s="344" t="s">
        <v>21</v>
      </c>
      <c r="C137" s="329"/>
      <c r="D137" s="345" t="s">
        <v>41</v>
      </c>
      <c r="E137" s="346"/>
      <c r="F137" s="346">
        <v>525000</v>
      </c>
      <c r="G137" s="346">
        <v>525000</v>
      </c>
      <c r="H137" s="346">
        <v>525000</v>
      </c>
      <c r="I137" s="346">
        <v>525000</v>
      </c>
      <c r="J137" s="332"/>
      <c r="K137" s="347"/>
      <c r="L137" s="329"/>
    </row>
    <row r="138" spans="1:13" x14ac:dyDescent="0.2">
      <c r="A138" s="17"/>
      <c r="B138" s="18" t="s">
        <v>169</v>
      </c>
      <c r="C138" s="19"/>
      <c r="D138" s="20" t="s">
        <v>75</v>
      </c>
      <c r="E138" s="21"/>
      <c r="F138" s="22"/>
      <c r="G138" s="21"/>
      <c r="H138" s="21"/>
      <c r="I138" s="21"/>
      <c r="J138" s="19"/>
      <c r="K138" s="27"/>
      <c r="L138" s="25"/>
    </row>
    <row r="139" spans="1:13" s="89" customFormat="1" ht="37.5" x14ac:dyDescent="0.2">
      <c r="A139" s="83">
        <v>51</v>
      </c>
      <c r="B139" s="71" t="s">
        <v>114</v>
      </c>
      <c r="C139" s="25"/>
      <c r="D139" s="85" t="s">
        <v>115</v>
      </c>
      <c r="E139" s="86"/>
      <c r="F139" s="87"/>
      <c r="G139" s="87">
        <v>1840000</v>
      </c>
      <c r="H139" s="87">
        <v>1840000</v>
      </c>
      <c r="I139" s="87">
        <v>1840000</v>
      </c>
      <c r="J139" s="36"/>
      <c r="K139" s="24"/>
      <c r="L139" s="19"/>
    </row>
    <row r="140" spans="1:13" x14ac:dyDescent="0.2">
      <c r="A140" s="10">
        <v>52</v>
      </c>
      <c r="B140" s="16" t="s">
        <v>21</v>
      </c>
      <c r="C140" s="19"/>
      <c r="D140" s="90" t="s">
        <v>116</v>
      </c>
      <c r="E140" s="14">
        <v>1524000</v>
      </c>
      <c r="F140" s="15"/>
      <c r="G140" s="14">
        <v>1027500</v>
      </c>
      <c r="H140" s="30">
        <v>1027500</v>
      </c>
      <c r="I140" s="30">
        <v>1027500</v>
      </c>
      <c r="J140" s="19"/>
      <c r="K140" s="27"/>
      <c r="L140" s="25"/>
    </row>
    <row r="141" spans="1:13" x14ac:dyDescent="0.2">
      <c r="A141" s="17"/>
      <c r="B141" s="18" t="s">
        <v>117</v>
      </c>
      <c r="C141" s="25"/>
      <c r="D141" s="20" t="s">
        <v>118</v>
      </c>
      <c r="E141" s="21"/>
      <c r="F141" s="22"/>
      <c r="G141" s="29"/>
      <c r="H141" s="29"/>
      <c r="I141" s="29"/>
      <c r="J141" s="19"/>
      <c r="K141" s="19"/>
      <c r="L141" s="19"/>
    </row>
    <row r="142" spans="1:13" x14ac:dyDescent="0.2">
      <c r="A142" s="12">
        <v>53</v>
      </c>
      <c r="B142" s="62" t="s">
        <v>21</v>
      </c>
      <c r="C142" s="19"/>
      <c r="D142" s="53" t="s">
        <v>125</v>
      </c>
      <c r="E142" s="36">
        <v>2160000</v>
      </c>
      <c r="F142" s="15"/>
      <c r="G142" s="14">
        <v>780000</v>
      </c>
      <c r="H142" s="14">
        <v>780000</v>
      </c>
      <c r="I142" s="14">
        <v>780000</v>
      </c>
      <c r="J142" s="19"/>
      <c r="K142" s="46"/>
      <c r="L142" s="25"/>
      <c r="M142" s="29"/>
    </row>
    <row r="143" spans="1:13" x14ac:dyDescent="0.2">
      <c r="A143" s="17"/>
      <c r="B143" s="18" t="s">
        <v>172</v>
      </c>
      <c r="C143" s="25"/>
      <c r="D143" s="20" t="s">
        <v>59</v>
      </c>
      <c r="E143" s="21"/>
      <c r="F143" s="22"/>
      <c r="G143" s="29"/>
      <c r="H143" s="29"/>
      <c r="I143" s="29"/>
      <c r="J143" s="19"/>
      <c r="K143" s="56"/>
      <c r="L143" s="25"/>
    </row>
    <row r="144" spans="1:13" x14ac:dyDescent="0.2">
      <c r="A144" s="12">
        <v>54</v>
      </c>
      <c r="B144" s="11" t="s">
        <v>21</v>
      </c>
      <c r="C144" s="19"/>
      <c r="D144" s="13" t="s">
        <v>53</v>
      </c>
      <c r="E144" s="14">
        <v>1100000</v>
      </c>
      <c r="F144" s="15"/>
      <c r="G144" s="14">
        <v>1000000</v>
      </c>
      <c r="H144" s="14">
        <v>1000000</v>
      </c>
      <c r="I144" s="14">
        <v>1000000</v>
      </c>
      <c r="J144" s="19"/>
      <c r="K144" s="27"/>
      <c r="L144" s="25"/>
    </row>
    <row r="145" spans="1:18" x14ac:dyDescent="0.2">
      <c r="A145" s="66"/>
      <c r="B145" s="18" t="s">
        <v>173</v>
      </c>
      <c r="C145" s="25"/>
      <c r="D145" s="20" t="s">
        <v>60</v>
      </c>
      <c r="E145" s="21"/>
      <c r="F145" s="22"/>
      <c r="G145" s="29"/>
      <c r="H145" s="29"/>
      <c r="I145" s="29"/>
      <c r="J145" s="19"/>
      <c r="K145" s="46"/>
      <c r="L145" s="25"/>
    </row>
    <row r="146" spans="1:18" x14ac:dyDescent="0.2">
      <c r="A146" s="10"/>
      <c r="B146" s="112" t="s">
        <v>127</v>
      </c>
      <c r="C146" s="46"/>
      <c r="D146" s="13"/>
      <c r="E146" s="14"/>
      <c r="F146" s="14"/>
      <c r="G146" s="14"/>
      <c r="H146" s="14"/>
      <c r="I146" s="14"/>
      <c r="J146" s="19"/>
      <c r="K146" s="56"/>
      <c r="L146" s="25"/>
    </row>
    <row r="147" spans="1:18" x14ac:dyDescent="0.2">
      <c r="A147" s="19">
        <v>55</v>
      </c>
      <c r="B147" s="19" t="s">
        <v>128</v>
      </c>
      <c r="C147" s="19"/>
      <c r="D147" s="26" t="s">
        <v>37</v>
      </c>
      <c r="E147" s="36">
        <v>1044000</v>
      </c>
      <c r="F147" s="36"/>
      <c r="G147" s="36"/>
      <c r="H147" s="36"/>
      <c r="I147" s="36"/>
      <c r="J147" s="19"/>
      <c r="K147" s="27"/>
      <c r="L147" s="25"/>
    </row>
    <row r="148" spans="1:18" x14ac:dyDescent="0.2">
      <c r="A148" s="17"/>
      <c r="B148" s="17" t="s">
        <v>129</v>
      </c>
      <c r="C148" s="66"/>
      <c r="D148" s="20" t="s">
        <v>130</v>
      </c>
      <c r="E148" s="21"/>
      <c r="F148" s="17"/>
      <c r="G148" s="17"/>
      <c r="H148" s="17"/>
      <c r="I148" s="17"/>
      <c r="J148" s="29"/>
      <c r="K148" s="18"/>
      <c r="L148" s="17"/>
      <c r="N148" s="1">
        <v>61</v>
      </c>
      <c r="O148" s="1">
        <v>62</v>
      </c>
      <c r="P148" s="1">
        <v>63</v>
      </c>
      <c r="Q148" s="1">
        <v>64</v>
      </c>
      <c r="R148" s="1">
        <v>65</v>
      </c>
    </row>
    <row r="149" spans="1:18" x14ac:dyDescent="0.2">
      <c r="A149" s="221"/>
      <c r="B149" s="389" t="s">
        <v>929</v>
      </c>
      <c r="C149" s="390"/>
      <c r="D149" s="226"/>
      <c r="E149" s="400">
        <f>SUM(N150)</f>
        <v>55667500</v>
      </c>
      <c r="F149" s="400">
        <f t="shared" ref="F149:I149" si="0">SUM(O150)</f>
        <v>22353050</v>
      </c>
      <c r="G149" s="400">
        <f t="shared" si="0"/>
        <v>37918250</v>
      </c>
      <c r="H149" s="400">
        <f t="shared" si="0"/>
        <v>42797250</v>
      </c>
      <c r="I149" s="400">
        <f t="shared" si="0"/>
        <v>42351250</v>
      </c>
      <c r="J149" s="67"/>
      <c r="K149" s="68"/>
      <c r="L149" s="68">
        <v>45</v>
      </c>
    </row>
    <row r="150" spans="1:18" x14ac:dyDescent="0.2">
      <c r="A150" s="67"/>
      <c r="B150" s="67"/>
      <c r="C150" s="68"/>
      <c r="D150" s="67"/>
      <c r="E150" s="69"/>
      <c r="F150" s="67"/>
      <c r="G150" s="67"/>
      <c r="H150" s="67"/>
      <c r="I150" s="67"/>
      <c r="J150" s="67"/>
      <c r="K150" s="68"/>
      <c r="L150" s="68"/>
      <c r="N150" s="327">
        <f>SUM(E12:E21,E28:E44,E49:E64,E70:E84,E90:E104,E111:E128,E133:E148,)</f>
        <v>55667500</v>
      </c>
      <c r="O150" s="327">
        <f>SUM(F12:F21,F28:F44,F49:F64,F70:F84,F90:F104,F111:F128,F133:F148,)</f>
        <v>22353050</v>
      </c>
      <c r="P150" s="327">
        <f>SUM(G12:G21,G28:G44,G49:G64,G70:G84,G90:G104,G111:G128,G133:G148,)</f>
        <v>37918250</v>
      </c>
      <c r="Q150" s="327">
        <f>SUM(H12:H21,H28:H44,H49:H64,H70:H84,H90:H104,H111:H128,H133:H148,)</f>
        <v>42797250</v>
      </c>
      <c r="R150" s="327">
        <f>SUM(I12:I21,I28:I44,I49:I64,I70:I84,I90:I104,I111:I128,I133:I148,)</f>
        <v>42351250</v>
      </c>
    </row>
    <row r="151" spans="1:18" x14ac:dyDescent="0.2">
      <c r="A151" s="67"/>
      <c r="B151" s="67"/>
      <c r="C151" s="68"/>
      <c r="D151" s="67"/>
      <c r="E151" s="69"/>
      <c r="F151" s="67"/>
      <c r="G151" s="67"/>
      <c r="H151" s="67"/>
      <c r="I151" s="67"/>
      <c r="J151" s="67"/>
      <c r="K151" s="68"/>
      <c r="L151" s="68"/>
    </row>
    <row r="152" spans="1:18" x14ac:dyDescent="0.2">
      <c r="A152" s="67"/>
      <c r="B152" s="67"/>
      <c r="C152" s="68"/>
      <c r="D152" s="67"/>
      <c r="E152" s="69" t="s">
        <v>934</v>
      </c>
      <c r="F152" s="67">
        <v>17</v>
      </c>
      <c r="G152" s="67">
        <v>43</v>
      </c>
      <c r="H152" s="67">
        <v>48</v>
      </c>
      <c r="I152" s="67">
        <v>47</v>
      </c>
      <c r="J152" s="67"/>
      <c r="K152" s="68"/>
      <c r="L152" s="68"/>
    </row>
    <row r="153" spans="1:18" x14ac:dyDescent="0.2">
      <c r="A153" s="67"/>
      <c r="B153" s="67"/>
      <c r="C153" s="68"/>
      <c r="D153" s="67"/>
      <c r="E153" s="69"/>
      <c r="F153" s="67"/>
      <c r="G153" s="67"/>
      <c r="H153" s="67"/>
      <c r="I153" s="67"/>
      <c r="J153" s="67"/>
      <c r="K153" s="68"/>
      <c r="L153" s="68"/>
    </row>
    <row r="154" spans="1:18" x14ac:dyDescent="0.2">
      <c r="A154" s="67"/>
      <c r="B154" s="67"/>
      <c r="C154" s="68"/>
      <c r="D154" s="67"/>
      <c r="E154" s="69"/>
      <c r="F154" s="67"/>
      <c r="G154" s="67"/>
      <c r="H154" s="67"/>
      <c r="I154" s="67"/>
      <c r="J154" s="67"/>
      <c r="K154" s="68"/>
      <c r="L154" s="68"/>
    </row>
    <row r="155" spans="1:18" x14ac:dyDescent="0.2">
      <c r="A155" s="67"/>
      <c r="B155" s="67"/>
      <c r="C155" s="68"/>
      <c r="D155" s="67"/>
      <c r="E155" s="69"/>
      <c r="F155" s="67"/>
      <c r="G155" s="67"/>
      <c r="H155" s="67"/>
      <c r="I155" s="67"/>
      <c r="J155" s="67" t="s">
        <v>904</v>
      </c>
      <c r="K155" s="68"/>
      <c r="L155" s="68"/>
    </row>
    <row r="156" spans="1:18" x14ac:dyDescent="0.2">
      <c r="A156" s="67"/>
      <c r="B156" s="67"/>
      <c r="C156" s="68"/>
      <c r="D156" s="67"/>
      <c r="E156" s="69"/>
      <c r="F156" s="67"/>
      <c r="G156" s="67"/>
      <c r="H156" s="67"/>
      <c r="I156" s="67"/>
      <c r="J156" s="67"/>
      <c r="K156" s="68"/>
      <c r="L156" s="68"/>
    </row>
    <row r="157" spans="1:18" x14ac:dyDescent="0.2">
      <c r="A157" s="67"/>
      <c r="B157" s="67"/>
      <c r="C157" s="68"/>
      <c r="D157" s="67"/>
      <c r="E157" s="69"/>
      <c r="F157" s="67"/>
      <c r="G157" s="67"/>
      <c r="H157" s="67"/>
      <c r="I157" s="67"/>
      <c r="J157" s="67"/>
      <c r="K157" s="68"/>
      <c r="L157" s="68"/>
    </row>
    <row r="158" spans="1:18" x14ac:dyDescent="0.2">
      <c r="A158" s="67"/>
      <c r="B158" s="67"/>
      <c r="C158" s="68"/>
      <c r="D158" s="67"/>
      <c r="E158" s="69"/>
      <c r="F158" s="67"/>
      <c r="G158" s="67"/>
      <c r="H158" s="67"/>
      <c r="I158" s="67"/>
      <c r="J158" s="67"/>
      <c r="K158" s="68"/>
      <c r="L158" s="68"/>
    </row>
    <row r="159" spans="1:18" x14ac:dyDescent="0.2">
      <c r="A159" s="67"/>
      <c r="B159" s="67"/>
      <c r="C159" s="68"/>
      <c r="D159" s="67"/>
      <c r="E159" s="69"/>
      <c r="F159" s="67"/>
      <c r="G159" s="67"/>
      <c r="H159" s="67"/>
      <c r="I159" s="67"/>
      <c r="J159" s="67"/>
      <c r="K159" s="68"/>
      <c r="L159" s="68"/>
    </row>
    <row r="160" spans="1:18" x14ac:dyDescent="0.2">
      <c r="A160" s="67"/>
      <c r="B160" s="67"/>
      <c r="C160" s="68"/>
      <c r="D160" s="67"/>
      <c r="E160" s="69"/>
      <c r="F160" s="67"/>
      <c r="G160" s="67"/>
      <c r="H160" s="67"/>
      <c r="I160" s="67"/>
      <c r="J160" s="67"/>
      <c r="K160" s="68"/>
      <c r="L160" s="68"/>
    </row>
    <row r="161" spans="1:12" x14ac:dyDescent="0.2">
      <c r="A161" s="67"/>
      <c r="B161" s="67"/>
      <c r="C161" s="68"/>
      <c r="D161" s="67"/>
      <c r="E161" s="69"/>
      <c r="F161" s="67"/>
      <c r="G161" s="67"/>
      <c r="H161" s="67"/>
      <c r="I161" s="67"/>
      <c r="J161" s="67"/>
      <c r="K161" s="68"/>
      <c r="L161" s="68">
        <v>7</v>
      </c>
    </row>
    <row r="162" spans="1:12" x14ac:dyDescent="0.2">
      <c r="A162" s="67"/>
      <c r="B162" s="67"/>
      <c r="C162" s="68"/>
      <c r="D162" s="67"/>
      <c r="E162" s="69"/>
      <c r="F162" s="67"/>
      <c r="G162" s="67"/>
      <c r="H162" s="67"/>
      <c r="I162" s="67"/>
      <c r="J162" s="67"/>
      <c r="K162" s="68"/>
      <c r="L162" s="68"/>
    </row>
    <row r="163" spans="1:12" x14ac:dyDescent="0.2">
      <c r="A163" s="67"/>
      <c r="B163" s="67"/>
      <c r="C163" s="68"/>
      <c r="D163" s="67"/>
      <c r="E163" s="69"/>
      <c r="F163" s="67"/>
      <c r="G163" s="67"/>
      <c r="H163" s="67"/>
      <c r="I163" s="67"/>
      <c r="J163" s="67"/>
      <c r="K163" s="68"/>
      <c r="L163" s="68"/>
    </row>
    <row r="164" spans="1:12" x14ac:dyDescent="0.2">
      <c r="A164" s="67"/>
      <c r="B164" s="67"/>
      <c r="C164" s="68"/>
      <c r="D164" s="67"/>
      <c r="E164" s="69"/>
      <c r="F164" s="67"/>
      <c r="G164" s="67"/>
      <c r="H164" s="67"/>
      <c r="I164" s="67"/>
      <c r="J164" s="67"/>
      <c r="K164" s="68"/>
      <c r="L164" s="68"/>
    </row>
    <row r="165" spans="1:12" x14ac:dyDescent="0.2">
      <c r="A165" s="67"/>
      <c r="B165" s="67"/>
      <c r="C165" s="68"/>
      <c r="D165" s="67"/>
      <c r="E165" s="69"/>
      <c r="F165" s="37"/>
      <c r="G165" s="37"/>
      <c r="H165" s="37"/>
      <c r="I165" s="37"/>
      <c r="J165" s="67"/>
      <c r="K165" s="68"/>
      <c r="L165" s="68"/>
    </row>
    <row r="166" spans="1:12" x14ac:dyDescent="0.2">
      <c r="A166" s="67"/>
      <c r="B166" s="67"/>
      <c r="C166" s="68"/>
      <c r="D166" s="67"/>
      <c r="E166" s="69"/>
      <c r="F166" s="37"/>
      <c r="G166" s="37"/>
      <c r="H166" s="37"/>
      <c r="I166" s="37"/>
      <c r="J166" s="67"/>
      <c r="K166" s="68"/>
      <c r="L166" s="68"/>
    </row>
    <row r="167" spans="1:12" x14ac:dyDescent="0.2">
      <c r="A167" s="67"/>
      <c r="B167" s="67"/>
      <c r="C167" s="68"/>
      <c r="D167" s="67"/>
      <c r="E167" s="69"/>
      <c r="F167" s="37"/>
      <c r="G167" s="37"/>
      <c r="H167" s="37"/>
      <c r="I167" s="37"/>
      <c r="J167" s="67"/>
      <c r="K167" s="68"/>
      <c r="L167" s="68"/>
    </row>
    <row r="168" spans="1:12" x14ac:dyDescent="0.2">
      <c r="A168" s="19">
        <v>28</v>
      </c>
      <c r="B168" s="62" t="s">
        <v>131</v>
      </c>
      <c r="C168" s="12" t="s">
        <v>22</v>
      </c>
      <c r="D168" s="63" t="s">
        <v>37</v>
      </c>
      <c r="E168" s="30">
        <v>5160000</v>
      </c>
      <c r="F168" s="15"/>
      <c r="G168" s="14"/>
      <c r="H168" s="14"/>
      <c r="I168" s="14"/>
      <c r="J168" s="10" t="s">
        <v>23</v>
      </c>
      <c r="K168" s="12" t="s">
        <v>24</v>
      </c>
      <c r="L168" s="12" t="s">
        <v>25</v>
      </c>
    </row>
    <row r="169" spans="1:12" ht="37.5" x14ac:dyDescent="0.2">
      <c r="A169" s="19"/>
      <c r="B169" s="27" t="s">
        <v>132</v>
      </c>
      <c r="C169" s="19" t="s">
        <v>26</v>
      </c>
      <c r="D169" s="64" t="s">
        <v>133</v>
      </c>
      <c r="E169" s="82"/>
      <c r="F169" s="37"/>
      <c r="G169" s="36" t="s">
        <v>134</v>
      </c>
      <c r="H169" s="36" t="s">
        <v>135</v>
      </c>
      <c r="I169" s="36"/>
      <c r="J169" s="36" t="s">
        <v>133</v>
      </c>
      <c r="K169" s="19" t="s">
        <v>26</v>
      </c>
      <c r="L169" s="19"/>
    </row>
    <row r="170" spans="1:12" x14ac:dyDescent="0.2">
      <c r="A170" s="17"/>
      <c r="B170" s="18" t="s">
        <v>136</v>
      </c>
      <c r="C170" s="25" t="s">
        <v>27</v>
      </c>
      <c r="D170" s="20"/>
      <c r="E170" s="21" t="s">
        <v>137</v>
      </c>
      <c r="F170" s="22"/>
      <c r="G170" s="29"/>
      <c r="H170" s="29" t="s">
        <v>138</v>
      </c>
      <c r="I170" s="29"/>
      <c r="J170" s="29"/>
      <c r="K170" s="25" t="s">
        <v>28</v>
      </c>
      <c r="L170" s="25"/>
    </row>
    <row r="171" spans="1:12" s="50" customFormat="1" ht="75" x14ac:dyDescent="0.3">
      <c r="A171" s="44">
        <v>5</v>
      </c>
      <c r="B171" s="45" t="s">
        <v>139</v>
      </c>
      <c r="C171" s="42" t="s">
        <v>140</v>
      </c>
      <c r="D171" s="113" t="s">
        <v>141</v>
      </c>
      <c r="E171" s="114">
        <v>25000000</v>
      </c>
      <c r="F171" s="114">
        <v>25000000</v>
      </c>
      <c r="G171" s="114">
        <v>25000000</v>
      </c>
      <c r="H171" s="114">
        <v>25000000</v>
      </c>
      <c r="I171" s="114">
        <v>25000000</v>
      </c>
      <c r="J171" s="45" t="s">
        <v>142</v>
      </c>
      <c r="K171" s="115"/>
    </row>
    <row r="172" spans="1:12" x14ac:dyDescent="0.2">
      <c r="A172" s="67"/>
      <c r="B172" s="67"/>
      <c r="C172" s="68"/>
      <c r="D172" s="67"/>
      <c r="E172" s="69"/>
      <c r="F172" s="37"/>
      <c r="G172" s="37"/>
      <c r="H172" s="37"/>
      <c r="I172" s="37"/>
      <c r="J172" s="67"/>
      <c r="K172" s="68"/>
      <c r="L172" s="68"/>
    </row>
    <row r="173" spans="1:12" x14ac:dyDescent="0.2">
      <c r="A173" s="67"/>
      <c r="B173" s="67"/>
      <c r="C173" s="68"/>
      <c r="D173" s="67"/>
      <c r="E173" s="69"/>
      <c r="F173" s="37"/>
      <c r="G173" s="37"/>
      <c r="H173" s="37"/>
      <c r="I173" s="37"/>
      <c r="J173" s="67"/>
      <c r="K173" s="68"/>
      <c r="L173" s="68"/>
    </row>
    <row r="174" spans="1:12" x14ac:dyDescent="0.2">
      <c r="A174" s="67"/>
      <c r="B174" s="67"/>
      <c r="C174" s="68"/>
      <c r="D174" s="67"/>
      <c r="E174" s="69"/>
      <c r="F174" s="37"/>
      <c r="G174" s="37"/>
      <c r="H174" s="37"/>
      <c r="I174" s="37"/>
      <c r="J174" s="67"/>
      <c r="K174" s="68"/>
      <c r="L174" s="68"/>
    </row>
    <row r="175" spans="1:12" x14ac:dyDescent="0.2">
      <c r="A175" s="67"/>
      <c r="B175" s="67"/>
      <c r="C175" s="68"/>
      <c r="D175" s="67"/>
      <c r="E175" s="69"/>
      <c r="F175" s="37"/>
      <c r="G175" s="37"/>
      <c r="H175" s="37"/>
      <c r="I175" s="37"/>
      <c r="J175" s="67"/>
      <c r="K175" s="68"/>
      <c r="L175" s="68"/>
    </row>
    <row r="176" spans="1:12" x14ac:dyDescent="0.2">
      <c r="A176" s="67"/>
      <c r="B176" s="67"/>
      <c r="C176" s="67"/>
      <c r="D176" s="67"/>
      <c r="E176" s="37">
        <f>SUM(E133:E148)</f>
        <v>5828000</v>
      </c>
      <c r="F176" s="37">
        <f>SUM(F133:F148)</f>
        <v>525000</v>
      </c>
      <c r="G176" s="37"/>
      <c r="H176" s="37">
        <f>SUM(H133:H148)</f>
        <v>6222500</v>
      </c>
      <c r="I176" s="37"/>
      <c r="J176" s="67"/>
      <c r="K176" s="67"/>
      <c r="L176" s="67"/>
    </row>
    <row r="177" spans="1:12" x14ac:dyDescent="0.2">
      <c r="A177" s="67"/>
      <c r="B177" s="67"/>
      <c r="C177" s="67"/>
      <c r="D177" s="67"/>
      <c r="E177" s="37"/>
      <c r="F177" s="37"/>
      <c r="G177" s="37"/>
      <c r="H177" s="37"/>
      <c r="I177" s="37"/>
      <c r="J177" s="67"/>
      <c r="K177" s="67"/>
      <c r="L177" s="67"/>
    </row>
    <row r="178" spans="1:12" x14ac:dyDescent="0.2">
      <c r="A178" s="67"/>
      <c r="B178" s="67"/>
      <c r="C178" s="67"/>
      <c r="D178" s="67"/>
      <c r="E178" s="37"/>
      <c r="F178" s="37"/>
      <c r="G178" s="37"/>
      <c r="H178" s="37"/>
      <c r="I178" s="37"/>
      <c r="J178" s="67"/>
      <c r="K178" s="67"/>
      <c r="L178" s="67">
        <v>57</v>
      </c>
    </row>
    <row r="179" spans="1:12" x14ac:dyDescent="0.2">
      <c r="A179" s="67"/>
      <c r="B179" s="67"/>
      <c r="C179" s="67"/>
      <c r="D179" s="67"/>
      <c r="E179" s="37"/>
      <c r="F179" s="37"/>
      <c r="G179" s="37"/>
      <c r="H179" s="37"/>
      <c r="I179" s="37"/>
      <c r="J179" s="67"/>
      <c r="K179" s="67"/>
      <c r="L179" s="67"/>
    </row>
    <row r="180" spans="1:12" x14ac:dyDescent="0.2">
      <c r="A180" s="67"/>
      <c r="B180" s="67"/>
      <c r="C180" s="67"/>
      <c r="D180" s="67" t="s">
        <v>13</v>
      </c>
      <c r="E180" s="116">
        <f>SUM(E12:E30,E31:E58,E59:E83,E84:E104,E113:E138,E139:E148)</f>
        <v>57246305</v>
      </c>
      <c r="F180" s="116">
        <f>SUM(F12:F30,F31:F58,F59:F83,F84:F104,F113:F138,F139:F148)</f>
        <v>22365860</v>
      </c>
      <c r="G180" s="116">
        <f>SUM(G12:G30,G31:G58,G59:G83,G84:G104,G113:G138,G139:G148)</f>
        <v>37306065</v>
      </c>
      <c r="H180" s="116">
        <f>SUM(H12:H30,H31:H58,H59:H83,H84:H104,H113:H138,H139:H148)</f>
        <v>42185070</v>
      </c>
      <c r="I180" s="116"/>
      <c r="J180" s="67"/>
      <c r="K180" s="67"/>
      <c r="L180" s="67"/>
    </row>
    <row r="181" spans="1:12" x14ac:dyDescent="0.2">
      <c r="A181" s="67"/>
      <c r="B181" s="67"/>
      <c r="C181" s="67"/>
      <c r="D181" s="67" t="s">
        <v>10</v>
      </c>
      <c r="E181" s="37">
        <v>29</v>
      </c>
      <c r="F181" s="37">
        <v>6</v>
      </c>
      <c r="G181" s="37">
        <v>7</v>
      </c>
      <c r="H181" s="37">
        <v>6</v>
      </c>
      <c r="I181" s="37"/>
      <c r="J181" s="67"/>
      <c r="K181" s="67"/>
      <c r="L181" s="67"/>
    </row>
    <row r="182" spans="1:12" x14ac:dyDescent="0.2">
      <c r="A182" s="67"/>
      <c r="B182" s="67"/>
      <c r="C182" s="67"/>
      <c r="D182" s="67"/>
      <c r="E182" s="37"/>
      <c r="F182" s="37"/>
      <c r="G182" s="37"/>
      <c r="H182" s="37"/>
      <c r="I182" s="37"/>
      <c r="J182" s="67"/>
      <c r="K182" s="67"/>
      <c r="L182" s="67"/>
    </row>
    <row r="183" spans="1:12" x14ac:dyDescent="0.2">
      <c r="A183" s="67"/>
      <c r="B183" s="67"/>
      <c r="C183" s="67"/>
      <c r="D183" s="67"/>
      <c r="E183" s="37"/>
      <c r="F183" s="37"/>
      <c r="G183" s="37"/>
      <c r="H183" s="37"/>
      <c r="I183" s="37"/>
      <c r="J183" s="67"/>
      <c r="K183" s="67"/>
      <c r="L183" s="67"/>
    </row>
    <row r="184" spans="1:12" x14ac:dyDescent="0.2">
      <c r="A184" s="67"/>
      <c r="B184" s="67"/>
      <c r="C184" s="67"/>
      <c r="D184" s="67"/>
      <c r="E184" s="37"/>
      <c r="F184" s="37"/>
      <c r="G184" s="37"/>
      <c r="H184" s="37"/>
      <c r="I184" s="37"/>
      <c r="J184" s="67"/>
      <c r="K184" s="67"/>
      <c r="L184" s="67"/>
    </row>
    <row r="185" spans="1:12" x14ac:dyDescent="0.2">
      <c r="B185" s="67"/>
      <c r="C185" s="67"/>
      <c r="D185" s="67"/>
      <c r="E185" s="37"/>
      <c r="F185" s="37"/>
      <c r="G185" s="37"/>
      <c r="H185" s="37"/>
      <c r="I185" s="37"/>
    </row>
    <row r="186" spans="1:12" x14ac:dyDescent="0.2">
      <c r="B186" s="67"/>
      <c r="C186" s="67"/>
      <c r="D186" s="67"/>
      <c r="E186" s="37"/>
      <c r="F186" s="37"/>
      <c r="G186" s="37"/>
      <c r="H186" s="37"/>
      <c r="I186" s="37"/>
    </row>
    <row r="187" spans="1:12" ht="20.25" x14ac:dyDescent="0.2">
      <c r="C187" s="5"/>
      <c r="D187" s="117"/>
      <c r="E187" s="118" t="e">
        <f>SUM(#REF!)</f>
        <v>#REF!</v>
      </c>
      <c r="F187" s="118" t="e">
        <f>SUM(#REF!)</f>
        <v>#REF!</v>
      </c>
      <c r="G187" s="118"/>
      <c r="H187" s="118" t="e">
        <f>SUM(#REF!)</f>
        <v>#REF!</v>
      </c>
      <c r="I187" s="118"/>
    </row>
    <row r="188" spans="1:12" ht="20.25" x14ac:dyDescent="0.2">
      <c r="C188" s="5"/>
      <c r="D188" s="5"/>
      <c r="L188" s="2" t="s">
        <v>143</v>
      </c>
    </row>
  </sheetData>
  <mergeCells count="39">
    <mergeCell ref="A130:A132"/>
    <mergeCell ref="B130:B132"/>
    <mergeCell ref="E130:I130"/>
    <mergeCell ref="K130:K132"/>
    <mergeCell ref="L130:L132"/>
    <mergeCell ref="A108:A110"/>
    <mergeCell ref="B108:B110"/>
    <mergeCell ref="E108:I108"/>
    <mergeCell ref="K108:K110"/>
    <mergeCell ref="L108:L110"/>
    <mergeCell ref="A87:A89"/>
    <mergeCell ref="B87:B89"/>
    <mergeCell ref="E87:I87"/>
    <mergeCell ref="K87:K89"/>
    <mergeCell ref="L87:L89"/>
    <mergeCell ref="A67:A69"/>
    <mergeCell ref="B67:B69"/>
    <mergeCell ref="E67:I67"/>
    <mergeCell ref="K67:K69"/>
    <mergeCell ref="L67:L69"/>
    <mergeCell ref="A46:A48"/>
    <mergeCell ref="B46:B48"/>
    <mergeCell ref="E46:I46"/>
    <mergeCell ref="K46:K48"/>
    <mergeCell ref="L46:L48"/>
    <mergeCell ref="A25:A27"/>
    <mergeCell ref="B25:B27"/>
    <mergeCell ref="E25:I25"/>
    <mergeCell ref="K25:K27"/>
    <mergeCell ref="L25:L27"/>
    <mergeCell ref="K1:L1"/>
    <mergeCell ref="A2:K2"/>
    <mergeCell ref="A3:K3"/>
    <mergeCell ref="A4:K4"/>
    <mergeCell ref="A9:A11"/>
    <mergeCell ref="B9:B11"/>
    <mergeCell ref="E9:I9"/>
    <mergeCell ref="K9:K11"/>
    <mergeCell ref="L9:L11"/>
  </mergeCells>
  <printOptions horizontalCentered="1"/>
  <pageMargins left="0.70866141732283472" right="0.70866141732283472" top="1.181102362204724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6"/>
  <sheetViews>
    <sheetView view="pageBreakPreview" topLeftCell="A124" zoomScale="110" zoomScaleNormal="110" zoomScaleSheetLayoutView="110" workbookViewId="0">
      <selection activeCell="E130" sqref="E130"/>
    </sheetView>
  </sheetViews>
  <sheetFormatPr defaultRowHeight="18.75" x14ac:dyDescent="0.2"/>
  <cols>
    <col min="1" max="1" width="4.375" style="121" customWidth="1"/>
    <col min="2" max="2" width="24.25" style="97" customWidth="1"/>
    <col min="3" max="3" width="8" style="97" customWidth="1"/>
    <col min="4" max="4" width="15.375" style="97" customWidth="1"/>
    <col min="5" max="5" width="9.875" style="265" customWidth="1"/>
    <col min="6" max="6" width="9.5" style="97" customWidth="1"/>
    <col min="7" max="7" width="9.875" style="97" customWidth="1"/>
    <col min="8" max="8" width="10.125" style="97" customWidth="1"/>
    <col min="9" max="9" width="10.5" style="97" customWidth="1"/>
    <col min="10" max="10" width="7.375" style="97" customWidth="1"/>
    <col min="11" max="11" width="6.375" style="97" customWidth="1"/>
    <col min="12" max="12" width="7.125" style="97" customWidth="1"/>
    <col min="13" max="13" width="9" style="97"/>
    <col min="14" max="14" width="13.5" style="97" customWidth="1"/>
    <col min="15" max="18" width="13.25" style="97" bestFit="1" customWidth="1"/>
    <col min="19" max="256" width="9" style="97"/>
    <col min="257" max="257" width="3.75" style="97" customWidth="1"/>
    <col min="258" max="258" width="24.125" style="97" customWidth="1"/>
    <col min="259" max="259" width="7.625" style="97" customWidth="1"/>
    <col min="260" max="260" width="19.375" style="97" customWidth="1"/>
    <col min="261" max="261" width="11" style="97" customWidth="1"/>
    <col min="262" max="262" width="10.375" style="97" customWidth="1"/>
    <col min="263" max="263" width="9.875" style="97" customWidth="1"/>
    <col min="264" max="264" width="9.75" style="97" customWidth="1"/>
    <col min="265" max="265" width="9" style="97" customWidth="1"/>
    <col min="266" max="266" width="7.25" style="97" customWidth="1"/>
    <col min="267" max="267" width="8.375" style="97" customWidth="1"/>
    <col min="268" max="512" width="9" style="97"/>
    <col min="513" max="513" width="3.75" style="97" customWidth="1"/>
    <col min="514" max="514" width="24.125" style="97" customWidth="1"/>
    <col min="515" max="515" width="7.625" style="97" customWidth="1"/>
    <col min="516" max="516" width="19.375" style="97" customWidth="1"/>
    <col min="517" max="517" width="11" style="97" customWidth="1"/>
    <col min="518" max="518" width="10.375" style="97" customWidth="1"/>
    <col min="519" max="519" width="9.875" style="97" customWidth="1"/>
    <col min="520" max="520" width="9.75" style="97" customWidth="1"/>
    <col min="521" max="521" width="9" style="97" customWidth="1"/>
    <col min="522" max="522" width="7.25" style="97" customWidth="1"/>
    <col min="523" max="523" width="8.375" style="97" customWidth="1"/>
    <col min="524" max="768" width="9" style="97"/>
    <col min="769" max="769" width="3.75" style="97" customWidth="1"/>
    <col min="770" max="770" width="24.125" style="97" customWidth="1"/>
    <col min="771" max="771" width="7.625" style="97" customWidth="1"/>
    <col min="772" max="772" width="19.375" style="97" customWidth="1"/>
    <col min="773" max="773" width="11" style="97" customWidth="1"/>
    <col min="774" max="774" width="10.375" style="97" customWidth="1"/>
    <col min="775" max="775" width="9.875" style="97" customWidth="1"/>
    <col min="776" max="776" width="9.75" style="97" customWidth="1"/>
    <col min="777" max="777" width="9" style="97" customWidth="1"/>
    <col min="778" max="778" width="7.25" style="97" customWidth="1"/>
    <col min="779" max="779" width="8.375" style="97" customWidth="1"/>
    <col min="780" max="1024" width="9" style="97"/>
    <col min="1025" max="1025" width="3.75" style="97" customWidth="1"/>
    <col min="1026" max="1026" width="24.125" style="97" customWidth="1"/>
    <col min="1027" max="1027" width="7.625" style="97" customWidth="1"/>
    <col min="1028" max="1028" width="19.375" style="97" customWidth="1"/>
    <col min="1029" max="1029" width="11" style="97" customWidth="1"/>
    <col min="1030" max="1030" width="10.375" style="97" customWidth="1"/>
    <col min="1031" max="1031" width="9.875" style="97" customWidth="1"/>
    <col min="1032" max="1032" width="9.75" style="97" customWidth="1"/>
    <col min="1033" max="1033" width="9" style="97" customWidth="1"/>
    <col min="1034" max="1034" width="7.25" style="97" customWidth="1"/>
    <col min="1035" max="1035" width="8.375" style="97" customWidth="1"/>
    <col min="1036" max="1280" width="9" style="97"/>
    <col min="1281" max="1281" width="3.75" style="97" customWidth="1"/>
    <col min="1282" max="1282" width="24.125" style="97" customWidth="1"/>
    <col min="1283" max="1283" width="7.625" style="97" customWidth="1"/>
    <col min="1284" max="1284" width="19.375" style="97" customWidth="1"/>
    <col min="1285" max="1285" width="11" style="97" customWidth="1"/>
    <col min="1286" max="1286" width="10.375" style="97" customWidth="1"/>
    <col min="1287" max="1287" width="9.875" style="97" customWidth="1"/>
    <col min="1288" max="1288" width="9.75" style="97" customWidth="1"/>
    <col min="1289" max="1289" width="9" style="97" customWidth="1"/>
    <col min="1290" max="1290" width="7.25" style="97" customWidth="1"/>
    <col min="1291" max="1291" width="8.375" style="97" customWidth="1"/>
    <col min="1292" max="1536" width="9" style="97"/>
    <col min="1537" max="1537" width="3.75" style="97" customWidth="1"/>
    <col min="1538" max="1538" width="24.125" style="97" customWidth="1"/>
    <col min="1539" max="1539" width="7.625" style="97" customWidth="1"/>
    <col min="1540" max="1540" width="19.375" style="97" customWidth="1"/>
    <col min="1541" max="1541" width="11" style="97" customWidth="1"/>
    <col min="1542" max="1542" width="10.375" style="97" customWidth="1"/>
    <col min="1543" max="1543" width="9.875" style="97" customWidth="1"/>
    <col min="1544" max="1544" width="9.75" style="97" customWidth="1"/>
    <col min="1545" max="1545" width="9" style="97" customWidth="1"/>
    <col min="1546" max="1546" width="7.25" style="97" customWidth="1"/>
    <col min="1547" max="1547" width="8.375" style="97" customWidth="1"/>
    <col min="1548" max="1792" width="9" style="97"/>
    <col min="1793" max="1793" width="3.75" style="97" customWidth="1"/>
    <col min="1794" max="1794" width="24.125" style="97" customWidth="1"/>
    <col min="1795" max="1795" width="7.625" style="97" customWidth="1"/>
    <col min="1796" max="1796" width="19.375" style="97" customWidth="1"/>
    <col min="1797" max="1797" width="11" style="97" customWidth="1"/>
    <col min="1798" max="1798" width="10.375" style="97" customWidth="1"/>
    <col min="1799" max="1799" width="9.875" style="97" customWidth="1"/>
    <col min="1800" max="1800" width="9.75" style="97" customWidth="1"/>
    <col min="1801" max="1801" width="9" style="97" customWidth="1"/>
    <col min="1802" max="1802" width="7.25" style="97" customWidth="1"/>
    <col min="1803" max="1803" width="8.375" style="97" customWidth="1"/>
    <col min="1804" max="2048" width="9" style="97"/>
    <col min="2049" max="2049" width="3.75" style="97" customWidth="1"/>
    <col min="2050" max="2050" width="24.125" style="97" customWidth="1"/>
    <col min="2051" max="2051" width="7.625" style="97" customWidth="1"/>
    <col min="2052" max="2052" width="19.375" style="97" customWidth="1"/>
    <col min="2053" max="2053" width="11" style="97" customWidth="1"/>
    <col min="2054" max="2054" width="10.375" style="97" customWidth="1"/>
    <col min="2055" max="2055" width="9.875" style="97" customWidth="1"/>
    <col min="2056" max="2056" width="9.75" style="97" customWidth="1"/>
    <col min="2057" max="2057" width="9" style="97" customWidth="1"/>
    <col min="2058" max="2058" width="7.25" style="97" customWidth="1"/>
    <col min="2059" max="2059" width="8.375" style="97" customWidth="1"/>
    <col min="2060" max="2304" width="9" style="97"/>
    <col min="2305" max="2305" width="3.75" style="97" customWidth="1"/>
    <col min="2306" max="2306" width="24.125" style="97" customWidth="1"/>
    <col min="2307" max="2307" width="7.625" style="97" customWidth="1"/>
    <col min="2308" max="2308" width="19.375" style="97" customWidth="1"/>
    <col min="2309" max="2309" width="11" style="97" customWidth="1"/>
    <col min="2310" max="2310" width="10.375" style="97" customWidth="1"/>
    <col min="2311" max="2311" width="9.875" style="97" customWidth="1"/>
    <col min="2312" max="2312" width="9.75" style="97" customWidth="1"/>
    <col min="2313" max="2313" width="9" style="97" customWidth="1"/>
    <col min="2314" max="2314" width="7.25" style="97" customWidth="1"/>
    <col min="2315" max="2315" width="8.375" style="97" customWidth="1"/>
    <col min="2316" max="2560" width="9" style="97"/>
    <col min="2561" max="2561" width="3.75" style="97" customWidth="1"/>
    <col min="2562" max="2562" width="24.125" style="97" customWidth="1"/>
    <col min="2563" max="2563" width="7.625" style="97" customWidth="1"/>
    <col min="2564" max="2564" width="19.375" style="97" customWidth="1"/>
    <col min="2565" max="2565" width="11" style="97" customWidth="1"/>
    <col min="2566" max="2566" width="10.375" style="97" customWidth="1"/>
    <col min="2567" max="2567" width="9.875" style="97" customWidth="1"/>
    <col min="2568" max="2568" width="9.75" style="97" customWidth="1"/>
    <col min="2569" max="2569" width="9" style="97" customWidth="1"/>
    <col min="2570" max="2570" width="7.25" style="97" customWidth="1"/>
    <col min="2571" max="2571" width="8.375" style="97" customWidth="1"/>
    <col min="2572" max="2816" width="9" style="97"/>
    <col min="2817" max="2817" width="3.75" style="97" customWidth="1"/>
    <col min="2818" max="2818" width="24.125" style="97" customWidth="1"/>
    <col min="2819" max="2819" width="7.625" style="97" customWidth="1"/>
    <col min="2820" max="2820" width="19.375" style="97" customWidth="1"/>
    <col min="2821" max="2821" width="11" style="97" customWidth="1"/>
    <col min="2822" max="2822" width="10.375" style="97" customWidth="1"/>
    <col min="2823" max="2823" width="9.875" style="97" customWidth="1"/>
    <col min="2824" max="2824" width="9.75" style="97" customWidth="1"/>
    <col min="2825" max="2825" width="9" style="97" customWidth="1"/>
    <col min="2826" max="2826" width="7.25" style="97" customWidth="1"/>
    <col min="2827" max="2827" width="8.375" style="97" customWidth="1"/>
    <col min="2828" max="3072" width="9" style="97"/>
    <col min="3073" max="3073" width="3.75" style="97" customWidth="1"/>
    <col min="3074" max="3074" width="24.125" style="97" customWidth="1"/>
    <col min="3075" max="3075" width="7.625" style="97" customWidth="1"/>
    <col min="3076" max="3076" width="19.375" style="97" customWidth="1"/>
    <col min="3077" max="3077" width="11" style="97" customWidth="1"/>
    <col min="3078" max="3078" width="10.375" style="97" customWidth="1"/>
    <col min="3079" max="3079" width="9.875" style="97" customWidth="1"/>
    <col min="3080" max="3080" width="9.75" style="97" customWidth="1"/>
    <col min="3081" max="3081" width="9" style="97" customWidth="1"/>
    <col min="3082" max="3082" width="7.25" style="97" customWidth="1"/>
    <col min="3083" max="3083" width="8.375" style="97" customWidth="1"/>
    <col min="3084" max="3328" width="9" style="97"/>
    <col min="3329" max="3329" width="3.75" style="97" customWidth="1"/>
    <col min="3330" max="3330" width="24.125" style="97" customWidth="1"/>
    <col min="3331" max="3331" width="7.625" style="97" customWidth="1"/>
    <col min="3332" max="3332" width="19.375" style="97" customWidth="1"/>
    <col min="3333" max="3333" width="11" style="97" customWidth="1"/>
    <col min="3334" max="3334" width="10.375" style="97" customWidth="1"/>
    <col min="3335" max="3335" width="9.875" style="97" customWidth="1"/>
    <col min="3336" max="3336" width="9.75" style="97" customWidth="1"/>
    <col min="3337" max="3337" width="9" style="97" customWidth="1"/>
    <col min="3338" max="3338" width="7.25" style="97" customWidth="1"/>
    <col min="3339" max="3339" width="8.375" style="97" customWidth="1"/>
    <col min="3340" max="3584" width="9" style="97"/>
    <col min="3585" max="3585" width="3.75" style="97" customWidth="1"/>
    <col min="3586" max="3586" width="24.125" style="97" customWidth="1"/>
    <col min="3587" max="3587" width="7.625" style="97" customWidth="1"/>
    <col min="3588" max="3588" width="19.375" style="97" customWidth="1"/>
    <col min="3589" max="3589" width="11" style="97" customWidth="1"/>
    <col min="3590" max="3590" width="10.375" style="97" customWidth="1"/>
    <col min="3591" max="3591" width="9.875" style="97" customWidth="1"/>
    <col min="3592" max="3592" width="9.75" style="97" customWidth="1"/>
    <col min="3593" max="3593" width="9" style="97" customWidth="1"/>
    <col min="3594" max="3594" width="7.25" style="97" customWidth="1"/>
    <col min="3595" max="3595" width="8.375" style="97" customWidth="1"/>
    <col min="3596" max="3840" width="9" style="97"/>
    <col min="3841" max="3841" width="3.75" style="97" customWidth="1"/>
    <col min="3842" max="3842" width="24.125" style="97" customWidth="1"/>
    <col min="3843" max="3843" width="7.625" style="97" customWidth="1"/>
    <col min="3844" max="3844" width="19.375" style="97" customWidth="1"/>
    <col min="3845" max="3845" width="11" style="97" customWidth="1"/>
    <col min="3846" max="3846" width="10.375" style="97" customWidth="1"/>
    <col min="3847" max="3847" width="9.875" style="97" customWidth="1"/>
    <col min="3848" max="3848" width="9.75" style="97" customWidth="1"/>
    <col min="3849" max="3849" width="9" style="97" customWidth="1"/>
    <col min="3850" max="3850" width="7.25" style="97" customWidth="1"/>
    <col min="3851" max="3851" width="8.375" style="97" customWidth="1"/>
    <col min="3852" max="4096" width="9" style="97"/>
    <col min="4097" max="4097" width="3.75" style="97" customWidth="1"/>
    <col min="4098" max="4098" width="24.125" style="97" customWidth="1"/>
    <col min="4099" max="4099" width="7.625" style="97" customWidth="1"/>
    <col min="4100" max="4100" width="19.375" style="97" customWidth="1"/>
    <col min="4101" max="4101" width="11" style="97" customWidth="1"/>
    <col min="4102" max="4102" width="10.375" style="97" customWidth="1"/>
    <col min="4103" max="4103" width="9.875" style="97" customWidth="1"/>
    <col min="4104" max="4104" width="9.75" style="97" customWidth="1"/>
    <col min="4105" max="4105" width="9" style="97" customWidth="1"/>
    <col min="4106" max="4106" width="7.25" style="97" customWidth="1"/>
    <col min="4107" max="4107" width="8.375" style="97" customWidth="1"/>
    <col min="4108" max="4352" width="9" style="97"/>
    <col min="4353" max="4353" width="3.75" style="97" customWidth="1"/>
    <col min="4354" max="4354" width="24.125" style="97" customWidth="1"/>
    <col min="4355" max="4355" width="7.625" style="97" customWidth="1"/>
    <col min="4356" max="4356" width="19.375" style="97" customWidth="1"/>
    <col min="4357" max="4357" width="11" style="97" customWidth="1"/>
    <col min="4358" max="4358" width="10.375" style="97" customWidth="1"/>
    <col min="4359" max="4359" width="9.875" style="97" customWidth="1"/>
    <col min="4360" max="4360" width="9.75" style="97" customWidth="1"/>
    <col min="4361" max="4361" width="9" style="97" customWidth="1"/>
    <col min="4362" max="4362" width="7.25" style="97" customWidth="1"/>
    <col min="4363" max="4363" width="8.375" style="97" customWidth="1"/>
    <col min="4364" max="4608" width="9" style="97"/>
    <col min="4609" max="4609" width="3.75" style="97" customWidth="1"/>
    <col min="4610" max="4610" width="24.125" style="97" customWidth="1"/>
    <col min="4611" max="4611" width="7.625" style="97" customWidth="1"/>
    <col min="4612" max="4612" width="19.375" style="97" customWidth="1"/>
    <col min="4613" max="4613" width="11" style="97" customWidth="1"/>
    <col min="4614" max="4614" width="10.375" style="97" customWidth="1"/>
    <col min="4615" max="4615" width="9.875" style="97" customWidth="1"/>
    <col min="4616" max="4616" width="9.75" style="97" customWidth="1"/>
    <col min="4617" max="4617" width="9" style="97" customWidth="1"/>
    <col min="4618" max="4618" width="7.25" style="97" customWidth="1"/>
    <col min="4619" max="4619" width="8.375" style="97" customWidth="1"/>
    <col min="4620" max="4864" width="9" style="97"/>
    <col min="4865" max="4865" width="3.75" style="97" customWidth="1"/>
    <col min="4866" max="4866" width="24.125" style="97" customWidth="1"/>
    <col min="4867" max="4867" width="7.625" style="97" customWidth="1"/>
    <col min="4868" max="4868" width="19.375" style="97" customWidth="1"/>
    <col min="4869" max="4869" width="11" style="97" customWidth="1"/>
    <col min="4870" max="4870" width="10.375" style="97" customWidth="1"/>
    <col min="4871" max="4871" width="9.875" style="97" customWidth="1"/>
    <col min="4872" max="4872" width="9.75" style="97" customWidth="1"/>
    <col min="4873" max="4873" width="9" style="97" customWidth="1"/>
    <col min="4874" max="4874" width="7.25" style="97" customWidth="1"/>
    <col min="4875" max="4875" width="8.375" style="97" customWidth="1"/>
    <col min="4876" max="5120" width="9" style="97"/>
    <col min="5121" max="5121" width="3.75" style="97" customWidth="1"/>
    <col min="5122" max="5122" width="24.125" style="97" customWidth="1"/>
    <col min="5123" max="5123" width="7.625" style="97" customWidth="1"/>
    <col min="5124" max="5124" width="19.375" style="97" customWidth="1"/>
    <col min="5125" max="5125" width="11" style="97" customWidth="1"/>
    <col min="5126" max="5126" width="10.375" style="97" customWidth="1"/>
    <col min="5127" max="5127" width="9.875" style="97" customWidth="1"/>
    <col min="5128" max="5128" width="9.75" style="97" customWidth="1"/>
    <col min="5129" max="5129" width="9" style="97" customWidth="1"/>
    <col min="5130" max="5130" width="7.25" style="97" customWidth="1"/>
    <col min="5131" max="5131" width="8.375" style="97" customWidth="1"/>
    <col min="5132" max="5376" width="9" style="97"/>
    <col min="5377" max="5377" width="3.75" style="97" customWidth="1"/>
    <col min="5378" max="5378" width="24.125" style="97" customWidth="1"/>
    <col min="5379" max="5379" width="7.625" style="97" customWidth="1"/>
    <col min="5380" max="5380" width="19.375" style="97" customWidth="1"/>
    <col min="5381" max="5381" width="11" style="97" customWidth="1"/>
    <col min="5382" max="5382" width="10.375" style="97" customWidth="1"/>
    <col min="5383" max="5383" width="9.875" style="97" customWidth="1"/>
    <col min="5384" max="5384" width="9.75" style="97" customWidth="1"/>
    <col min="5385" max="5385" width="9" style="97" customWidth="1"/>
    <col min="5386" max="5386" width="7.25" style="97" customWidth="1"/>
    <col min="5387" max="5387" width="8.375" style="97" customWidth="1"/>
    <col min="5388" max="5632" width="9" style="97"/>
    <col min="5633" max="5633" width="3.75" style="97" customWidth="1"/>
    <col min="5634" max="5634" width="24.125" style="97" customWidth="1"/>
    <col min="5635" max="5635" width="7.625" style="97" customWidth="1"/>
    <col min="5636" max="5636" width="19.375" style="97" customWidth="1"/>
    <col min="5637" max="5637" width="11" style="97" customWidth="1"/>
    <col min="5638" max="5638" width="10.375" style="97" customWidth="1"/>
    <col min="5639" max="5639" width="9.875" style="97" customWidth="1"/>
    <col min="5640" max="5640" width="9.75" style="97" customWidth="1"/>
    <col min="5641" max="5641" width="9" style="97" customWidth="1"/>
    <col min="5642" max="5642" width="7.25" style="97" customWidth="1"/>
    <col min="5643" max="5643" width="8.375" style="97" customWidth="1"/>
    <col min="5644" max="5888" width="9" style="97"/>
    <col min="5889" max="5889" width="3.75" style="97" customWidth="1"/>
    <col min="5890" max="5890" width="24.125" style="97" customWidth="1"/>
    <col min="5891" max="5891" width="7.625" style="97" customWidth="1"/>
    <col min="5892" max="5892" width="19.375" style="97" customWidth="1"/>
    <col min="5893" max="5893" width="11" style="97" customWidth="1"/>
    <col min="5894" max="5894" width="10.375" style="97" customWidth="1"/>
    <col min="5895" max="5895" width="9.875" style="97" customWidth="1"/>
    <col min="5896" max="5896" width="9.75" style="97" customWidth="1"/>
    <col min="5897" max="5897" width="9" style="97" customWidth="1"/>
    <col min="5898" max="5898" width="7.25" style="97" customWidth="1"/>
    <col min="5899" max="5899" width="8.375" style="97" customWidth="1"/>
    <col min="5900" max="6144" width="9" style="97"/>
    <col min="6145" max="6145" width="3.75" style="97" customWidth="1"/>
    <col min="6146" max="6146" width="24.125" style="97" customWidth="1"/>
    <col min="6147" max="6147" width="7.625" style="97" customWidth="1"/>
    <col min="6148" max="6148" width="19.375" style="97" customWidth="1"/>
    <col min="6149" max="6149" width="11" style="97" customWidth="1"/>
    <col min="6150" max="6150" width="10.375" style="97" customWidth="1"/>
    <col min="6151" max="6151" width="9.875" style="97" customWidth="1"/>
    <col min="6152" max="6152" width="9.75" style="97" customWidth="1"/>
    <col min="6153" max="6153" width="9" style="97" customWidth="1"/>
    <col min="6154" max="6154" width="7.25" style="97" customWidth="1"/>
    <col min="6155" max="6155" width="8.375" style="97" customWidth="1"/>
    <col min="6156" max="6400" width="9" style="97"/>
    <col min="6401" max="6401" width="3.75" style="97" customWidth="1"/>
    <col min="6402" max="6402" width="24.125" style="97" customWidth="1"/>
    <col min="6403" max="6403" width="7.625" style="97" customWidth="1"/>
    <col min="6404" max="6404" width="19.375" style="97" customWidth="1"/>
    <col min="6405" max="6405" width="11" style="97" customWidth="1"/>
    <col min="6406" max="6406" width="10.375" style="97" customWidth="1"/>
    <col min="6407" max="6407" width="9.875" style="97" customWidth="1"/>
    <col min="6408" max="6408" width="9.75" style="97" customWidth="1"/>
    <col min="6409" max="6409" width="9" style="97" customWidth="1"/>
    <col min="6410" max="6410" width="7.25" style="97" customWidth="1"/>
    <col min="6411" max="6411" width="8.375" style="97" customWidth="1"/>
    <col min="6412" max="6656" width="9" style="97"/>
    <col min="6657" max="6657" width="3.75" style="97" customWidth="1"/>
    <col min="6658" max="6658" width="24.125" style="97" customWidth="1"/>
    <col min="6659" max="6659" width="7.625" style="97" customWidth="1"/>
    <col min="6660" max="6660" width="19.375" style="97" customWidth="1"/>
    <col min="6661" max="6661" width="11" style="97" customWidth="1"/>
    <col min="6662" max="6662" width="10.375" style="97" customWidth="1"/>
    <col min="6663" max="6663" width="9.875" style="97" customWidth="1"/>
    <col min="6664" max="6664" width="9.75" style="97" customWidth="1"/>
    <col min="6665" max="6665" width="9" style="97" customWidth="1"/>
    <col min="6666" max="6666" width="7.25" style="97" customWidth="1"/>
    <col min="6667" max="6667" width="8.375" style="97" customWidth="1"/>
    <col min="6668" max="6912" width="9" style="97"/>
    <col min="6913" max="6913" width="3.75" style="97" customWidth="1"/>
    <col min="6914" max="6914" width="24.125" style="97" customWidth="1"/>
    <col min="6915" max="6915" width="7.625" style="97" customWidth="1"/>
    <col min="6916" max="6916" width="19.375" style="97" customWidth="1"/>
    <col min="6917" max="6917" width="11" style="97" customWidth="1"/>
    <col min="6918" max="6918" width="10.375" style="97" customWidth="1"/>
    <col min="6919" max="6919" width="9.875" style="97" customWidth="1"/>
    <col min="6920" max="6920" width="9.75" style="97" customWidth="1"/>
    <col min="6921" max="6921" width="9" style="97" customWidth="1"/>
    <col min="6922" max="6922" width="7.25" style="97" customWidth="1"/>
    <col min="6923" max="6923" width="8.375" style="97" customWidth="1"/>
    <col min="6924" max="7168" width="9" style="97"/>
    <col min="7169" max="7169" width="3.75" style="97" customWidth="1"/>
    <col min="7170" max="7170" width="24.125" style="97" customWidth="1"/>
    <col min="7171" max="7171" width="7.625" style="97" customWidth="1"/>
    <col min="7172" max="7172" width="19.375" style="97" customWidth="1"/>
    <col min="7173" max="7173" width="11" style="97" customWidth="1"/>
    <col min="7174" max="7174" width="10.375" style="97" customWidth="1"/>
    <col min="7175" max="7175" width="9.875" style="97" customWidth="1"/>
    <col min="7176" max="7176" width="9.75" style="97" customWidth="1"/>
    <col min="7177" max="7177" width="9" style="97" customWidth="1"/>
    <col min="7178" max="7178" width="7.25" style="97" customWidth="1"/>
    <col min="7179" max="7179" width="8.375" style="97" customWidth="1"/>
    <col min="7180" max="7424" width="9" style="97"/>
    <col min="7425" max="7425" width="3.75" style="97" customWidth="1"/>
    <col min="7426" max="7426" width="24.125" style="97" customWidth="1"/>
    <col min="7427" max="7427" width="7.625" style="97" customWidth="1"/>
    <col min="7428" max="7428" width="19.375" style="97" customWidth="1"/>
    <col min="7429" max="7429" width="11" style="97" customWidth="1"/>
    <col min="7430" max="7430" width="10.375" style="97" customWidth="1"/>
    <col min="7431" max="7431" width="9.875" style="97" customWidth="1"/>
    <col min="7432" max="7432" width="9.75" style="97" customWidth="1"/>
    <col min="7433" max="7433" width="9" style="97" customWidth="1"/>
    <col min="7434" max="7434" width="7.25" style="97" customWidth="1"/>
    <col min="7435" max="7435" width="8.375" style="97" customWidth="1"/>
    <col min="7436" max="7680" width="9" style="97"/>
    <col min="7681" max="7681" width="3.75" style="97" customWidth="1"/>
    <col min="7682" max="7682" width="24.125" style="97" customWidth="1"/>
    <col min="7683" max="7683" width="7.625" style="97" customWidth="1"/>
    <col min="7684" max="7684" width="19.375" style="97" customWidth="1"/>
    <col min="7685" max="7685" width="11" style="97" customWidth="1"/>
    <col min="7686" max="7686" width="10.375" style="97" customWidth="1"/>
    <col min="7687" max="7687" width="9.875" style="97" customWidth="1"/>
    <col min="7688" max="7688" width="9.75" style="97" customWidth="1"/>
    <col min="7689" max="7689" width="9" style="97" customWidth="1"/>
    <col min="7690" max="7690" width="7.25" style="97" customWidth="1"/>
    <col min="7691" max="7691" width="8.375" style="97" customWidth="1"/>
    <col min="7692" max="7936" width="9" style="97"/>
    <col min="7937" max="7937" width="3.75" style="97" customWidth="1"/>
    <col min="7938" max="7938" width="24.125" style="97" customWidth="1"/>
    <col min="7939" max="7939" width="7.625" style="97" customWidth="1"/>
    <col min="7940" max="7940" width="19.375" style="97" customWidth="1"/>
    <col min="7941" max="7941" width="11" style="97" customWidth="1"/>
    <col min="7942" max="7942" width="10.375" style="97" customWidth="1"/>
    <col min="7943" max="7943" width="9.875" style="97" customWidth="1"/>
    <col min="7944" max="7944" width="9.75" style="97" customWidth="1"/>
    <col min="7945" max="7945" width="9" style="97" customWidth="1"/>
    <col min="7946" max="7946" width="7.25" style="97" customWidth="1"/>
    <col min="7947" max="7947" width="8.375" style="97" customWidth="1"/>
    <col min="7948" max="8192" width="9" style="97"/>
    <col min="8193" max="8193" width="3.75" style="97" customWidth="1"/>
    <col min="8194" max="8194" width="24.125" style="97" customWidth="1"/>
    <col min="8195" max="8195" width="7.625" style="97" customWidth="1"/>
    <col min="8196" max="8196" width="19.375" style="97" customWidth="1"/>
    <col min="8197" max="8197" width="11" style="97" customWidth="1"/>
    <col min="8198" max="8198" width="10.375" style="97" customWidth="1"/>
    <col min="8199" max="8199" width="9.875" style="97" customWidth="1"/>
    <col min="8200" max="8200" width="9.75" style="97" customWidth="1"/>
    <col min="8201" max="8201" width="9" style="97" customWidth="1"/>
    <col min="8202" max="8202" width="7.25" style="97" customWidth="1"/>
    <col min="8203" max="8203" width="8.375" style="97" customWidth="1"/>
    <col min="8204" max="8448" width="9" style="97"/>
    <col min="8449" max="8449" width="3.75" style="97" customWidth="1"/>
    <col min="8450" max="8450" width="24.125" style="97" customWidth="1"/>
    <col min="8451" max="8451" width="7.625" style="97" customWidth="1"/>
    <col min="8452" max="8452" width="19.375" style="97" customWidth="1"/>
    <col min="8453" max="8453" width="11" style="97" customWidth="1"/>
    <col min="8454" max="8454" width="10.375" style="97" customWidth="1"/>
    <col min="8455" max="8455" width="9.875" style="97" customWidth="1"/>
    <col min="8456" max="8456" width="9.75" style="97" customWidth="1"/>
    <col min="8457" max="8457" width="9" style="97" customWidth="1"/>
    <col min="8458" max="8458" width="7.25" style="97" customWidth="1"/>
    <col min="8459" max="8459" width="8.375" style="97" customWidth="1"/>
    <col min="8460" max="8704" width="9" style="97"/>
    <col min="8705" max="8705" width="3.75" style="97" customWidth="1"/>
    <col min="8706" max="8706" width="24.125" style="97" customWidth="1"/>
    <col min="8707" max="8707" width="7.625" style="97" customWidth="1"/>
    <col min="8708" max="8708" width="19.375" style="97" customWidth="1"/>
    <col min="8709" max="8709" width="11" style="97" customWidth="1"/>
    <col min="8710" max="8710" width="10.375" style="97" customWidth="1"/>
    <col min="8711" max="8711" width="9.875" style="97" customWidth="1"/>
    <col min="8712" max="8712" width="9.75" style="97" customWidth="1"/>
    <col min="8713" max="8713" width="9" style="97" customWidth="1"/>
    <col min="8714" max="8714" width="7.25" style="97" customWidth="1"/>
    <col min="8715" max="8715" width="8.375" style="97" customWidth="1"/>
    <col min="8716" max="8960" width="9" style="97"/>
    <col min="8961" max="8961" width="3.75" style="97" customWidth="1"/>
    <col min="8962" max="8962" width="24.125" style="97" customWidth="1"/>
    <col min="8963" max="8963" width="7.625" style="97" customWidth="1"/>
    <col min="8964" max="8964" width="19.375" style="97" customWidth="1"/>
    <col min="8965" max="8965" width="11" style="97" customWidth="1"/>
    <col min="8966" max="8966" width="10.375" style="97" customWidth="1"/>
    <col min="8967" max="8967" width="9.875" style="97" customWidth="1"/>
    <col min="8968" max="8968" width="9.75" style="97" customWidth="1"/>
    <col min="8969" max="8969" width="9" style="97" customWidth="1"/>
    <col min="8970" max="8970" width="7.25" style="97" customWidth="1"/>
    <col min="8971" max="8971" width="8.375" style="97" customWidth="1"/>
    <col min="8972" max="9216" width="9" style="97"/>
    <col min="9217" max="9217" width="3.75" style="97" customWidth="1"/>
    <col min="9218" max="9218" width="24.125" style="97" customWidth="1"/>
    <col min="9219" max="9219" width="7.625" style="97" customWidth="1"/>
    <col min="9220" max="9220" width="19.375" style="97" customWidth="1"/>
    <col min="9221" max="9221" width="11" style="97" customWidth="1"/>
    <col min="9222" max="9222" width="10.375" style="97" customWidth="1"/>
    <col min="9223" max="9223" width="9.875" style="97" customWidth="1"/>
    <col min="9224" max="9224" width="9.75" style="97" customWidth="1"/>
    <col min="9225" max="9225" width="9" style="97" customWidth="1"/>
    <col min="9226" max="9226" width="7.25" style="97" customWidth="1"/>
    <col min="9227" max="9227" width="8.375" style="97" customWidth="1"/>
    <col min="9228" max="9472" width="9" style="97"/>
    <col min="9473" max="9473" width="3.75" style="97" customWidth="1"/>
    <col min="9474" max="9474" width="24.125" style="97" customWidth="1"/>
    <col min="9475" max="9475" width="7.625" style="97" customWidth="1"/>
    <col min="9476" max="9476" width="19.375" style="97" customWidth="1"/>
    <col min="9477" max="9477" width="11" style="97" customWidth="1"/>
    <col min="9478" max="9478" width="10.375" style="97" customWidth="1"/>
    <col min="9479" max="9479" width="9.875" style="97" customWidth="1"/>
    <col min="9480" max="9480" width="9.75" style="97" customWidth="1"/>
    <col min="9481" max="9481" width="9" style="97" customWidth="1"/>
    <col min="9482" max="9482" width="7.25" style="97" customWidth="1"/>
    <col min="9483" max="9483" width="8.375" style="97" customWidth="1"/>
    <col min="9484" max="9728" width="9" style="97"/>
    <col min="9729" max="9729" width="3.75" style="97" customWidth="1"/>
    <col min="9730" max="9730" width="24.125" style="97" customWidth="1"/>
    <col min="9731" max="9731" width="7.625" style="97" customWidth="1"/>
    <col min="9732" max="9732" width="19.375" style="97" customWidth="1"/>
    <col min="9733" max="9733" width="11" style="97" customWidth="1"/>
    <col min="9734" max="9734" width="10.375" style="97" customWidth="1"/>
    <col min="9735" max="9735" width="9.875" style="97" customWidth="1"/>
    <col min="9736" max="9736" width="9.75" style="97" customWidth="1"/>
    <col min="9737" max="9737" width="9" style="97" customWidth="1"/>
    <col min="9738" max="9738" width="7.25" style="97" customWidth="1"/>
    <col min="9739" max="9739" width="8.375" style="97" customWidth="1"/>
    <col min="9740" max="9984" width="9" style="97"/>
    <col min="9985" max="9985" width="3.75" style="97" customWidth="1"/>
    <col min="9986" max="9986" width="24.125" style="97" customWidth="1"/>
    <col min="9987" max="9987" width="7.625" style="97" customWidth="1"/>
    <col min="9988" max="9988" width="19.375" style="97" customWidth="1"/>
    <col min="9989" max="9989" width="11" style="97" customWidth="1"/>
    <col min="9990" max="9990" width="10.375" style="97" customWidth="1"/>
    <col min="9991" max="9991" width="9.875" style="97" customWidth="1"/>
    <col min="9992" max="9992" width="9.75" style="97" customWidth="1"/>
    <col min="9993" max="9993" width="9" style="97" customWidth="1"/>
    <col min="9994" max="9994" width="7.25" style="97" customWidth="1"/>
    <col min="9995" max="9995" width="8.375" style="97" customWidth="1"/>
    <col min="9996" max="10240" width="9" style="97"/>
    <col min="10241" max="10241" width="3.75" style="97" customWidth="1"/>
    <col min="10242" max="10242" width="24.125" style="97" customWidth="1"/>
    <col min="10243" max="10243" width="7.625" style="97" customWidth="1"/>
    <col min="10244" max="10244" width="19.375" style="97" customWidth="1"/>
    <col min="10245" max="10245" width="11" style="97" customWidth="1"/>
    <col min="10246" max="10246" width="10.375" style="97" customWidth="1"/>
    <col min="10247" max="10247" width="9.875" style="97" customWidth="1"/>
    <col min="10248" max="10248" width="9.75" style="97" customWidth="1"/>
    <col min="10249" max="10249" width="9" style="97" customWidth="1"/>
    <col min="10250" max="10250" width="7.25" style="97" customWidth="1"/>
    <col min="10251" max="10251" width="8.375" style="97" customWidth="1"/>
    <col min="10252" max="10496" width="9" style="97"/>
    <col min="10497" max="10497" width="3.75" style="97" customWidth="1"/>
    <col min="10498" max="10498" width="24.125" style="97" customWidth="1"/>
    <col min="10499" max="10499" width="7.625" style="97" customWidth="1"/>
    <col min="10500" max="10500" width="19.375" style="97" customWidth="1"/>
    <col min="10501" max="10501" width="11" style="97" customWidth="1"/>
    <col min="10502" max="10502" width="10.375" style="97" customWidth="1"/>
    <col min="10503" max="10503" width="9.875" style="97" customWidth="1"/>
    <col min="10504" max="10504" width="9.75" style="97" customWidth="1"/>
    <col min="10505" max="10505" width="9" style="97" customWidth="1"/>
    <col min="10506" max="10506" width="7.25" style="97" customWidth="1"/>
    <col min="10507" max="10507" width="8.375" style="97" customWidth="1"/>
    <col min="10508" max="10752" width="9" style="97"/>
    <col min="10753" max="10753" width="3.75" style="97" customWidth="1"/>
    <col min="10754" max="10754" width="24.125" style="97" customWidth="1"/>
    <col min="10755" max="10755" width="7.625" style="97" customWidth="1"/>
    <col min="10756" max="10756" width="19.375" style="97" customWidth="1"/>
    <col min="10757" max="10757" width="11" style="97" customWidth="1"/>
    <col min="10758" max="10758" width="10.375" style="97" customWidth="1"/>
    <col min="10759" max="10759" width="9.875" style="97" customWidth="1"/>
    <col min="10760" max="10760" width="9.75" style="97" customWidth="1"/>
    <col min="10761" max="10761" width="9" style="97" customWidth="1"/>
    <col min="10762" max="10762" width="7.25" style="97" customWidth="1"/>
    <col min="10763" max="10763" width="8.375" style="97" customWidth="1"/>
    <col min="10764" max="11008" width="9" style="97"/>
    <col min="11009" max="11009" width="3.75" style="97" customWidth="1"/>
    <col min="11010" max="11010" width="24.125" style="97" customWidth="1"/>
    <col min="11011" max="11011" width="7.625" style="97" customWidth="1"/>
    <col min="11012" max="11012" width="19.375" style="97" customWidth="1"/>
    <col min="11013" max="11013" width="11" style="97" customWidth="1"/>
    <col min="11014" max="11014" width="10.375" style="97" customWidth="1"/>
    <col min="11015" max="11015" width="9.875" style="97" customWidth="1"/>
    <col min="11016" max="11016" width="9.75" style="97" customWidth="1"/>
    <col min="11017" max="11017" width="9" style="97" customWidth="1"/>
    <col min="11018" max="11018" width="7.25" style="97" customWidth="1"/>
    <col min="11019" max="11019" width="8.375" style="97" customWidth="1"/>
    <col min="11020" max="11264" width="9" style="97"/>
    <col min="11265" max="11265" width="3.75" style="97" customWidth="1"/>
    <col min="11266" max="11266" width="24.125" style="97" customWidth="1"/>
    <col min="11267" max="11267" width="7.625" style="97" customWidth="1"/>
    <col min="11268" max="11268" width="19.375" style="97" customWidth="1"/>
    <col min="11269" max="11269" width="11" style="97" customWidth="1"/>
    <col min="11270" max="11270" width="10.375" style="97" customWidth="1"/>
    <col min="11271" max="11271" width="9.875" style="97" customWidth="1"/>
    <col min="11272" max="11272" width="9.75" style="97" customWidth="1"/>
    <col min="11273" max="11273" width="9" style="97" customWidth="1"/>
    <col min="11274" max="11274" width="7.25" style="97" customWidth="1"/>
    <col min="11275" max="11275" width="8.375" style="97" customWidth="1"/>
    <col min="11276" max="11520" width="9" style="97"/>
    <col min="11521" max="11521" width="3.75" style="97" customWidth="1"/>
    <col min="11522" max="11522" width="24.125" style="97" customWidth="1"/>
    <col min="11523" max="11523" width="7.625" style="97" customWidth="1"/>
    <col min="11524" max="11524" width="19.375" style="97" customWidth="1"/>
    <col min="11525" max="11525" width="11" style="97" customWidth="1"/>
    <col min="11526" max="11526" width="10.375" style="97" customWidth="1"/>
    <col min="11527" max="11527" width="9.875" style="97" customWidth="1"/>
    <col min="11528" max="11528" width="9.75" style="97" customWidth="1"/>
    <col min="11529" max="11529" width="9" style="97" customWidth="1"/>
    <col min="11530" max="11530" width="7.25" style="97" customWidth="1"/>
    <col min="11531" max="11531" width="8.375" style="97" customWidth="1"/>
    <col min="11532" max="11776" width="9" style="97"/>
    <col min="11777" max="11777" width="3.75" style="97" customWidth="1"/>
    <col min="11778" max="11778" width="24.125" style="97" customWidth="1"/>
    <col min="11779" max="11779" width="7.625" style="97" customWidth="1"/>
    <col min="11780" max="11780" width="19.375" style="97" customWidth="1"/>
    <col min="11781" max="11781" width="11" style="97" customWidth="1"/>
    <col min="11782" max="11782" width="10.375" style="97" customWidth="1"/>
    <col min="11783" max="11783" width="9.875" style="97" customWidth="1"/>
    <col min="11784" max="11784" width="9.75" style="97" customWidth="1"/>
    <col min="11785" max="11785" width="9" style="97" customWidth="1"/>
    <col min="11786" max="11786" width="7.25" style="97" customWidth="1"/>
    <col min="11787" max="11787" width="8.375" style="97" customWidth="1"/>
    <col min="11788" max="12032" width="9" style="97"/>
    <col min="12033" max="12033" width="3.75" style="97" customWidth="1"/>
    <col min="12034" max="12034" width="24.125" style="97" customWidth="1"/>
    <col min="12035" max="12035" width="7.625" style="97" customWidth="1"/>
    <col min="12036" max="12036" width="19.375" style="97" customWidth="1"/>
    <col min="12037" max="12037" width="11" style="97" customWidth="1"/>
    <col min="12038" max="12038" width="10.375" style="97" customWidth="1"/>
    <col min="12039" max="12039" width="9.875" style="97" customWidth="1"/>
    <col min="12040" max="12040" width="9.75" style="97" customWidth="1"/>
    <col min="12041" max="12041" width="9" style="97" customWidth="1"/>
    <col min="12042" max="12042" width="7.25" style="97" customWidth="1"/>
    <col min="12043" max="12043" width="8.375" style="97" customWidth="1"/>
    <col min="12044" max="12288" width="9" style="97"/>
    <col min="12289" max="12289" width="3.75" style="97" customWidth="1"/>
    <col min="12290" max="12290" width="24.125" style="97" customWidth="1"/>
    <col min="12291" max="12291" width="7.625" style="97" customWidth="1"/>
    <col min="12292" max="12292" width="19.375" style="97" customWidth="1"/>
    <col min="12293" max="12293" width="11" style="97" customWidth="1"/>
    <col min="12294" max="12294" width="10.375" style="97" customWidth="1"/>
    <col min="12295" max="12295" width="9.875" style="97" customWidth="1"/>
    <col min="12296" max="12296" width="9.75" style="97" customWidth="1"/>
    <col min="12297" max="12297" width="9" style="97" customWidth="1"/>
    <col min="12298" max="12298" width="7.25" style="97" customWidth="1"/>
    <col min="12299" max="12299" width="8.375" style="97" customWidth="1"/>
    <col min="12300" max="12544" width="9" style="97"/>
    <col min="12545" max="12545" width="3.75" style="97" customWidth="1"/>
    <col min="12546" max="12546" width="24.125" style="97" customWidth="1"/>
    <col min="12547" max="12547" width="7.625" style="97" customWidth="1"/>
    <col min="12548" max="12548" width="19.375" style="97" customWidth="1"/>
    <col min="12549" max="12549" width="11" style="97" customWidth="1"/>
    <col min="12550" max="12550" width="10.375" style="97" customWidth="1"/>
    <col min="12551" max="12551" width="9.875" style="97" customWidth="1"/>
    <col min="12552" max="12552" width="9.75" style="97" customWidth="1"/>
    <col min="12553" max="12553" width="9" style="97" customWidth="1"/>
    <col min="12554" max="12554" width="7.25" style="97" customWidth="1"/>
    <col min="12555" max="12555" width="8.375" style="97" customWidth="1"/>
    <col min="12556" max="12800" width="9" style="97"/>
    <col min="12801" max="12801" width="3.75" style="97" customWidth="1"/>
    <col min="12802" max="12802" width="24.125" style="97" customWidth="1"/>
    <col min="12803" max="12803" width="7.625" style="97" customWidth="1"/>
    <col min="12804" max="12804" width="19.375" style="97" customWidth="1"/>
    <col min="12805" max="12805" width="11" style="97" customWidth="1"/>
    <col min="12806" max="12806" width="10.375" style="97" customWidth="1"/>
    <col min="12807" max="12807" width="9.875" style="97" customWidth="1"/>
    <col min="12808" max="12808" width="9.75" style="97" customWidth="1"/>
    <col min="12809" max="12809" width="9" style="97" customWidth="1"/>
    <col min="12810" max="12810" width="7.25" style="97" customWidth="1"/>
    <col min="12811" max="12811" width="8.375" style="97" customWidth="1"/>
    <col min="12812" max="13056" width="9" style="97"/>
    <col min="13057" max="13057" width="3.75" style="97" customWidth="1"/>
    <col min="13058" max="13058" width="24.125" style="97" customWidth="1"/>
    <col min="13059" max="13059" width="7.625" style="97" customWidth="1"/>
    <col min="13060" max="13060" width="19.375" style="97" customWidth="1"/>
    <col min="13061" max="13061" width="11" style="97" customWidth="1"/>
    <col min="13062" max="13062" width="10.375" style="97" customWidth="1"/>
    <col min="13063" max="13063" width="9.875" style="97" customWidth="1"/>
    <col min="13064" max="13064" width="9.75" style="97" customWidth="1"/>
    <col min="13065" max="13065" width="9" style="97" customWidth="1"/>
    <col min="13066" max="13066" width="7.25" style="97" customWidth="1"/>
    <col min="13067" max="13067" width="8.375" style="97" customWidth="1"/>
    <col min="13068" max="13312" width="9" style="97"/>
    <col min="13313" max="13313" width="3.75" style="97" customWidth="1"/>
    <col min="13314" max="13314" width="24.125" style="97" customWidth="1"/>
    <col min="13315" max="13315" width="7.625" style="97" customWidth="1"/>
    <col min="13316" max="13316" width="19.375" style="97" customWidth="1"/>
    <col min="13317" max="13317" width="11" style="97" customWidth="1"/>
    <col min="13318" max="13318" width="10.375" style="97" customWidth="1"/>
    <col min="13319" max="13319" width="9.875" style="97" customWidth="1"/>
    <col min="13320" max="13320" width="9.75" style="97" customWidth="1"/>
    <col min="13321" max="13321" width="9" style="97" customWidth="1"/>
    <col min="13322" max="13322" width="7.25" style="97" customWidth="1"/>
    <col min="13323" max="13323" width="8.375" style="97" customWidth="1"/>
    <col min="13324" max="13568" width="9" style="97"/>
    <col min="13569" max="13569" width="3.75" style="97" customWidth="1"/>
    <col min="13570" max="13570" width="24.125" style="97" customWidth="1"/>
    <col min="13571" max="13571" width="7.625" style="97" customWidth="1"/>
    <col min="13572" max="13572" width="19.375" style="97" customWidth="1"/>
    <col min="13573" max="13573" width="11" style="97" customWidth="1"/>
    <col min="13574" max="13574" width="10.375" style="97" customWidth="1"/>
    <col min="13575" max="13575" width="9.875" style="97" customWidth="1"/>
    <col min="13576" max="13576" width="9.75" style="97" customWidth="1"/>
    <col min="13577" max="13577" width="9" style="97" customWidth="1"/>
    <col min="13578" max="13578" width="7.25" style="97" customWidth="1"/>
    <col min="13579" max="13579" width="8.375" style="97" customWidth="1"/>
    <col min="13580" max="13824" width="9" style="97"/>
    <col min="13825" max="13825" width="3.75" style="97" customWidth="1"/>
    <col min="13826" max="13826" width="24.125" style="97" customWidth="1"/>
    <col min="13827" max="13827" width="7.625" style="97" customWidth="1"/>
    <col min="13828" max="13828" width="19.375" style="97" customWidth="1"/>
    <col min="13829" max="13829" width="11" style="97" customWidth="1"/>
    <col min="13830" max="13830" width="10.375" style="97" customWidth="1"/>
    <col min="13831" max="13831" width="9.875" style="97" customWidth="1"/>
    <col min="13832" max="13832" width="9.75" style="97" customWidth="1"/>
    <col min="13833" max="13833" width="9" style="97" customWidth="1"/>
    <col min="13834" max="13834" width="7.25" style="97" customWidth="1"/>
    <col min="13835" max="13835" width="8.375" style="97" customWidth="1"/>
    <col min="13836" max="14080" width="9" style="97"/>
    <col min="14081" max="14081" width="3.75" style="97" customWidth="1"/>
    <col min="14082" max="14082" width="24.125" style="97" customWidth="1"/>
    <col min="14083" max="14083" width="7.625" style="97" customWidth="1"/>
    <col min="14084" max="14084" width="19.375" style="97" customWidth="1"/>
    <col min="14085" max="14085" width="11" style="97" customWidth="1"/>
    <col min="14086" max="14086" width="10.375" style="97" customWidth="1"/>
    <col min="14087" max="14087" width="9.875" style="97" customWidth="1"/>
    <col min="14088" max="14088" width="9.75" style="97" customWidth="1"/>
    <col min="14089" max="14089" width="9" style="97" customWidth="1"/>
    <col min="14090" max="14090" width="7.25" style="97" customWidth="1"/>
    <col min="14091" max="14091" width="8.375" style="97" customWidth="1"/>
    <col min="14092" max="14336" width="9" style="97"/>
    <col min="14337" max="14337" width="3.75" style="97" customWidth="1"/>
    <col min="14338" max="14338" width="24.125" style="97" customWidth="1"/>
    <col min="14339" max="14339" width="7.625" style="97" customWidth="1"/>
    <col min="14340" max="14340" width="19.375" style="97" customWidth="1"/>
    <col min="14341" max="14341" width="11" style="97" customWidth="1"/>
    <col min="14342" max="14342" width="10.375" style="97" customWidth="1"/>
    <col min="14343" max="14343" width="9.875" style="97" customWidth="1"/>
    <col min="14344" max="14344" width="9.75" style="97" customWidth="1"/>
    <col min="14345" max="14345" width="9" style="97" customWidth="1"/>
    <col min="14346" max="14346" width="7.25" style="97" customWidth="1"/>
    <col min="14347" max="14347" width="8.375" style="97" customWidth="1"/>
    <col min="14348" max="14592" width="9" style="97"/>
    <col min="14593" max="14593" width="3.75" style="97" customWidth="1"/>
    <col min="14594" max="14594" width="24.125" style="97" customWidth="1"/>
    <col min="14595" max="14595" width="7.625" style="97" customWidth="1"/>
    <col min="14596" max="14596" width="19.375" style="97" customWidth="1"/>
    <col min="14597" max="14597" width="11" style="97" customWidth="1"/>
    <col min="14598" max="14598" width="10.375" style="97" customWidth="1"/>
    <col min="14599" max="14599" width="9.875" style="97" customWidth="1"/>
    <col min="14600" max="14600" width="9.75" style="97" customWidth="1"/>
    <col min="14601" max="14601" width="9" style="97" customWidth="1"/>
    <col min="14602" max="14602" width="7.25" style="97" customWidth="1"/>
    <col min="14603" max="14603" width="8.375" style="97" customWidth="1"/>
    <col min="14604" max="14848" width="9" style="97"/>
    <col min="14849" max="14849" width="3.75" style="97" customWidth="1"/>
    <col min="14850" max="14850" width="24.125" style="97" customWidth="1"/>
    <col min="14851" max="14851" width="7.625" style="97" customWidth="1"/>
    <col min="14852" max="14852" width="19.375" style="97" customWidth="1"/>
    <col min="14853" max="14853" width="11" style="97" customWidth="1"/>
    <col min="14854" max="14854" width="10.375" style="97" customWidth="1"/>
    <col min="14855" max="14855" width="9.875" style="97" customWidth="1"/>
    <col min="14856" max="14856" width="9.75" style="97" customWidth="1"/>
    <col min="14857" max="14857" width="9" style="97" customWidth="1"/>
    <col min="14858" max="14858" width="7.25" style="97" customWidth="1"/>
    <col min="14859" max="14859" width="8.375" style="97" customWidth="1"/>
    <col min="14860" max="15104" width="9" style="97"/>
    <col min="15105" max="15105" width="3.75" style="97" customWidth="1"/>
    <col min="15106" max="15106" width="24.125" style="97" customWidth="1"/>
    <col min="15107" max="15107" width="7.625" style="97" customWidth="1"/>
    <col min="15108" max="15108" width="19.375" style="97" customWidth="1"/>
    <col min="15109" max="15109" width="11" style="97" customWidth="1"/>
    <col min="15110" max="15110" width="10.375" style="97" customWidth="1"/>
    <col min="15111" max="15111" width="9.875" style="97" customWidth="1"/>
    <col min="15112" max="15112" width="9.75" style="97" customWidth="1"/>
    <col min="15113" max="15113" width="9" style="97" customWidth="1"/>
    <col min="15114" max="15114" width="7.25" style="97" customWidth="1"/>
    <col min="15115" max="15115" width="8.375" style="97" customWidth="1"/>
    <col min="15116" max="15360" width="9" style="97"/>
    <col min="15361" max="15361" width="3.75" style="97" customWidth="1"/>
    <col min="15362" max="15362" width="24.125" style="97" customWidth="1"/>
    <col min="15363" max="15363" width="7.625" style="97" customWidth="1"/>
    <col min="15364" max="15364" width="19.375" style="97" customWidth="1"/>
    <col min="15365" max="15365" width="11" style="97" customWidth="1"/>
    <col min="15366" max="15366" width="10.375" style="97" customWidth="1"/>
    <col min="15367" max="15367" width="9.875" style="97" customWidth="1"/>
    <col min="15368" max="15368" width="9.75" style="97" customWidth="1"/>
    <col min="15369" max="15369" width="9" style="97" customWidth="1"/>
    <col min="15370" max="15370" width="7.25" style="97" customWidth="1"/>
    <col min="15371" max="15371" width="8.375" style="97" customWidth="1"/>
    <col min="15372" max="15616" width="9" style="97"/>
    <col min="15617" max="15617" width="3.75" style="97" customWidth="1"/>
    <col min="15618" max="15618" width="24.125" style="97" customWidth="1"/>
    <col min="15619" max="15619" width="7.625" style="97" customWidth="1"/>
    <col min="15620" max="15620" width="19.375" style="97" customWidth="1"/>
    <col min="15621" max="15621" width="11" style="97" customWidth="1"/>
    <col min="15622" max="15622" width="10.375" style="97" customWidth="1"/>
    <col min="15623" max="15623" width="9.875" style="97" customWidth="1"/>
    <col min="15624" max="15624" width="9.75" style="97" customWidth="1"/>
    <col min="15625" max="15625" width="9" style="97" customWidth="1"/>
    <col min="15626" max="15626" width="7.25" style="97" customWidth="1"/>
    <col min="15627" max="15627" width="8.375" style="97" customWidth="1"/>
    <col min="15628" max="15872" width="9" style="97"/>
    <col min="15873" max="15873" width="3.75" style="97" customWidth="1"/>
    <col min="15874" max="15874" width="24.125" style="97" customWidth="1"/>
    <col min="15875" max="15875" width="7.625" style="97" customWidth="1"/>
    <col min="15876" max="15876" width="19.375" style="97" customWidth="1"/>
    <col min="15877" max="15877" width="11" style="97" customWidth="1"/>
    <col min="15878" max="15878" width="10.375" style="97" customWidth="1"/>
    <col min="15879" max="15879" width="9.875" style="97" customWidth="1"/>
    <col min="15880" max="15880" width="9.75" style="97" customWidth="1"/>
    <col min="15881" max="15881" width="9" style="97" customWidth="1"/>
    <col min="15882" max="15882" width="7.25" style="97" customWidth="1"/>
    <col min="15883" max="15883" width="8.375" style="97" customWidth="1"/>
    <col min="15884" max="16128" width="9" style="97"/>
    <col min="16129" max="16129" width="3.75" style="97" customWidth="1"/>
    <col min="16130" max="16130" width="24.125" style="97" customWidth="1"/>
    <col min="16131" max="16131" width="7.625" style="97" customWidth="1"/>
    <col min="16132" max="16132" width="19.375" style="97" customWidth="1"/>
    <col min="16133" max="16133" width="11" style="97" customWidth="1"/>
    <col min="16134" max="16134" width="10.375" style="97" customWidth="1"/>
    <col min="16135" max="16135" width="9.875" style="97" customWidth="1"/>
    <col min="16136" max="16136" width="9.75" style="97" customWidth="1"/>
    <col min="16137" max="16137" width="9" style="97" customWidth="1"/>
    <col min="16138" max="16138" width="7.25" style="97" customWidth="1"/>
    <col min="16139" max="16139" width="8.375" style="97" customWidth="1"/>
    <col min="16140" max="16384" width="9" style="97"/>
  </cols>
  <sheetData>
    <row r="1" spans="1:12" x14ac:dyDescent="0.2">
      <c r="B1" s="122" t="s">
        <v>8</v>
      </c>
      <c r="L1" s="124"/>
    </row>
    <row r="2" spans="1:12" s="121" customFormat="1" x14ac:dyDescent="0.2">
      <c r="A2" s="405" t="s">
        <v>9</v>
      </c>
      <c r="B2" s="405" t="s">
        <v>10</v>
      </c>
      <c r="C2" s="262" t="s">
        <v>11</v>
      </c>
      <c r="D2" s="262" t="s">
        <v>12</v>
      </c>
      <c r="E2" s="413" t="s">
        <v>13</v>
      </c>
      <c r="F2" s="414"/>
      <c r="G2" s="414"/>
      <c r="H2" s="414"/>
      <c r="I2" s="415"/>
      <c r="J2" s="262" t="s">
        <v>14</v>
      </c>
      <c r="K2" s="405" t="s">
        <v>15</v>
      </c>
      <c r="L2" s="411" t="s">
        <v>16</v>
      </c>
    </row>
    <row r="3" spans="1:12" s="121" customFormat="1" x14ac:dyDescent="0.2">
      <c r="A3" s="405"/>
      <c r="B3" s="405"/>
      <c r="C3" s="7" t="s">
        <v>17</v>
      </c>
      <c r="D3" s="7" t="s">
        <v>765</v>
      </c>
      <c r="E3" s="261">
        <v>2561</v>
      </c>
      <c r="F3" s="262">
        <v>2562</v>
      </c>
      <c r="G3" s="262">
        <v>2563</v>
      </c>
      <c r="H3" s="262">
        <v>2564</v>
      </c>
      <c r="I3" s="262">
        <v>2565</v>
      </c>
      <c r="J3" s="7" t="s">
        <v>19</v>
      </c>
      <c r="K3" s="405"/>
      <c r="L3" s="411"/>
    </row>
    <row r="4" spans="1:12" s="121" customFormat="1" x14ac:dyDescent="0.2">
      <c r="A4" s="405"/>
      <c r="B4" s="405"/>
      <c r="C4" s="9"/>
      <c r="D4" s="8" t="s">
        <v>766</v>
      </c>
      <c r="E4" s="266" t="s">
        <v>20</v>
      </c>
      <c r="F4" s="9" t="s">
        <v>20</v>
      </c>
      <c r="G4" s="9" t="s">
        <v>20</v>
      </c>
      <c r="H4" s="9" t="s">
        <v>20</v>
      </c>
      <c r="I4" s="9" t="s">
        <v>20</v>
      </c>
      <c r="J4" s="8"/>
      <c r="K4" s="405"/>
      <c r="L4" s="411"/>
    </row>
    <row r="5" spans="1:12" x14ac:dyDescent="0.2">
      <c r="A5" s="125"/>
      <c r="B5" s="126" t="s">
        <v>761</v>
      </c>
      <c r="C5" s="127" t="s">
        <v>22</v>
      </c>
      <c r="D5" s="128"/>
      <c r="E5" s="143"/>
      <c r="F5" s="129"/>
      <c r="G5" s="129"/>
      <c r="H5" s="130"/>
      <c r="I5" s="130"/>
      <c r="J5" s="130" t="s">
        <v>174</v>
      </c>
      <c r="K5" s="127" t="s">
        <v>24</v>
      </c>
      <c r="L5" s="127" t="s">
        <v>25</v>
      </c>
    </row>
    <row r="6" spans="1:12" x14ac:dyDescent="0.2">
      <c r="A6" s="91">
        <v>1</v>
      </c>
      <c r="B6" s="379" t="s">
        <v>266</v>
      </c>
      <c r="C6" s="100" t="s">
        <v>26</v>
      </c>
      <c r="D6" s="132" t="s">
        <v>37</v>
      </c>
      <c r="E6" s="267">
        <v>240000</v>
      </c>
      <c r="F6" s="133"/>
      <c r="G6" s="133">
        <v>480000</v>
      </c>
      <c r="H6" s="133">
        <v>480000</v>
      </c>
      <c r="I6" s="133">
        <v>480000</v>
      </c>
      <c r="J6" s="92" t="s">
        <v>919</v>
      </c>
      <c r="K6" s="100" t="s">
        <v>26</v>
      </c>
      <c r="L6" s="100"/>
    </row>
    <row r="7" spans="1:12" x14ac:dyDescent="0.2">
      <c r="A7" s="91"/>
      <c r="B7" s="131" t="s">
        <v>267</v>
      </c>
      <c r="C7" s="92" t="s">
        <v>28</v>
      </c>
      <c r="D7" s="132" t="s">
        <v>905</v>
      </c>
      <c r="E7" s="267"/>
      <c r="F7" s="133"/>
      <c r="G7" s="133"/>
      <c r="H7" s="94"/>
      <c r="I7" s="94"/>
      <c r="J7" s="92" t="s">
        <v>920</v>
      </c>
      <c r="K7" s="92" t="s">
        <v>28</v>
      </c>
      <c r="L7" s="92"/>
    </row>
    <row r="8" spans="1:12" x14ac:dyDescent="0.2">
      <c r="A8" s="98"/>
      <c r="B8" s="99" t="s">
        <v>268</v>
      </c>
      <c r="C8" s="92" t="s">
        <v>151</v>
      </c>
      <c r="D8" s="134" t="s">
        <v>906</v>
      </c>
      <c r="E8" s="268"/>
      <c r="F8" s="135"/>
      <c r="G8" s="135"/>
      <c r="H8" s="104"/>
      <c r="I8" s="104"/>
      <c r="J8" s="100"/>
      <c r="K8" s="100" t="s">
        <v>151</v>
      </c>
      <c r="L8" s="100"/>
    </row>
    <row r="9" spans="1:12" x14ac:dyDescent="0.2">
      <c r="A9" s="91">
        <v>2</v>
      </c>
      <c r="B9" s="136" t="s">
        <v>768</v>
      </c>
      <c r="C9" s="100" t="s">
        <v>409</v>
      </c>
      <c r="D9" s="132" t="s">
        <v>30</v>
      </c>
      <c r="E9" s="267">
        <v>500000</v>
      </c>
      <c r="F9" s="94"/>
      <c r="G9" s="94">
        <v>1000000</v>
      </c>
      <c r="H9" s="94">
        <v>1000000</v>
      </c>
      <c r="I9" s="94">
        <v>1000000</v>
      </c>
      <c r="J9" s="100"/>
      <c r="K9" s="100" t="s">
        <v>409</v>
      </c>
      <c r="L9" s="100"/>
    </row>
    <row r="10" spans="1:12" x14ac:dyDescent="0.2">
      <c r="A10" s="98"/>
      <c r="B10" s="137" t="s">
        <v>877</v>
      </c>
      <c r="C10" s="100"/>
      <c r="D10" s="101" t="s">
        <v>99</v>
      </c>
      <c r="E10" s="268"/>
      <c r="F10" s="102"/>
      <c r="G10" s="104"/>
      <c r="H10" s="102"/>
      <c r="I10" s="102"/>
      <c r="J10" s="100"/>
      <c r="K10" s="100"/>
      <c r="L10" s="100"/>
    </row>
    <row r="11" spans="1:12" x14ac:dyDescent="0.2">
      <c r="A11" s="91">
        <v>3</v>
      </c>
      <c r="B11" s="136" t="s">
        <v>293</v>
      </c>
      <c r="C11" s="100"/>
      <c r="D11" s="132" t="s">
        <v>41</v>
      </c>
      <c r="E11" s="267"/>
      <c r="F11" s="94"/>
      <c r="G11" s="94">
        <v>400000</v>
      </c>
      <c r="H11" s="94">
        <v>400000</v>
      </c>
      <c r="I11" s="94">
        <v>400000</v>
      </c>
      <c r="J11" s="100"/>
      <c r="K11" s="100"/>
      <c r="L11" s="100"/>
    </row>
    <row r="12" spans="1:12" x14ac:dyDescent="0.2">
      <c r="A12" s="98"/>
      <c r="B12" s="137" t="s">
        <v>294</v>
      </c>
      <c r="C12" s="100"/>
      <c r="D12" s="101" t="s">
        <v>60</v>
      </c>
      <c r="E12" s="268"/>
      <c r="F12" s="102"/>
      <c r="G12" s="104"/>
      <c r="H12" s="102"/>
      <c r="I12" s="102"/>
      <c r="J12" s="100"/>
      <c r="K12" s="100"/>
      <c r="L12" s="100"/>
    </row>
    <row r="13" spans="1:12" x14ac:dyDescent="0.2">
      <c r="A13" s="91">
        <v>4</v>
      </c>
      <c r="B13" s="105" t="s">
        <v>271</v>
      </c>
      <c r="C13" s="92"/>
      <c r="D13" s="93" t="s">
        <v>41</v>
      </c>
      <c r="E13" s="267"/>
      <c r="F13" s="128">
        <v>140000</v>
      </c>
      <c r="G13" s="94">
        <v>400000</v>
      </c>
      <c r="H13" s="94">
        <v>400000</v>
      </c>
      <c r="I13" s="94">
        <v>400000</v>
      </c>
      <c r="J13" s="92"/>
      <c r="K13" s="92"/>
      <c r="L13" s="92"/>
    </row>
    <row r="14" spans="1:12" x14ac:dyDescent="0.2">
      <c r="A14" s="98"/>
      <c r="B14" s="99" t="s">
        <v>272</v>
      </c>
      <c r="C14" s="100"/>
      <c r="D14" s="101" t="s">
        <v>269</v>
      </c>
      <c r="E14" s="268"/>
      <c r="F14" s="102"/>
      <c r="G14" s="102"/>
      <c r="H14" s="104"/>
      <c r="I14" s="104"/>
      <c r="J14" s="100"/>
      <c r="K14" s="100"/>
      <c r="L14" s="100"/>
    </row>
    <row r="15" spans="1:12" x14ac:dyDescent="0.2">
      <c r="A15" s="91">
        <v>5</v>
      </c>
      <c r="B15" s="105" t="s">
        <v>273</v>
      </c>
      <c r="C15" s="92"/>
      <c r="D15" s="106" t="s">
        <v>41</v>
      </c>
      <c r="E15" s="267"/>
      <c r="F15" s="95"/>
      <c r="G15" s="94">
        <v>600000</v>
      </c>
      <c r="H15" s="94">
        <v>600000</v>
      </c>
      <c r="I15" s="94">
        <v>600000</v>
      </c>
      <c r="J15" s="92"/>
      <c r="K15" s="92"/>
      <c r="L15" s="92"/>
    </row>
    <row r="16" spans="1:12" x14ac:dyDescent="0.2">
      <c r="A16" s="98"/>
      <c r="B16" s="99" t="s">
        <v>177</v>
      </c>
      <c r="C16" s="100"/>
      <c r="D16" s="101" t="s">
        <v>178</v>
      </c>
      <c r="E16" s="268"/>
      <c r="F16" s="103"/>
      <c r="G16" s="104"/>
      <c r="H16" s="102"/>
      <c r="I16" s="102"/>
      <c r="J16" s="100"/>
      <c r="K16" s="100"/>
      <c r="L16" s="100"/>
    </row>
    <row r="17" spans="1:18" s="2" customFormat="1" x14ac:dyDescent="0.2">
      <c r="A17" s="125">
        <v>6</v>
      </c>
      <c r="B17" s="11" t="s">
        <v>271</v>
      </c>
      <c r="C17" s="25"/>
      <c r="D17" s="26" t="s">
        <v>41</v>
      </c>
      <c r="E17" s="14"/>
      <c r="F17" s="15"/>
      <c r="G17" s="94">
        <v>600000</v>
      </c>
      <c r="H17" s="94">
        <v>600000</v>
      </c>
      <c r="I17" s="94">
        <v>600000</v>
      </c>
      <c r="J17" s="36"/>
      <c r="K17" s="68"/>
      <c r="L17" s="25"/>
    </row>
    <row r="18" spans="1:18" s="2" customFormat="1" x14ac:dyDescent="0.2">
      <c r="A18" s="91"/>
      <c r="B18" s="24" t="s">
        <v>873</v>
      </c>
      <c r="C18" s="46"/>
      <c r="D18" s="67" t="s">
        <v>876</v>
      </c>
      <c r="E18" s="36"/>
      <c r="F18" s="37"/>
      <c r="G18" s="36"/>
      <c r="H18" s="36"/>
      <c r="I18" s="65"/>
      <c r="J18" s="36"/>
      <c r="K18" s="251"/>
      <c r="L18" s="25"/>
    </row>
    <row r="19" spans="1:18" s="2" customFormat="1" x14ac:dyDescent="0.2">
      <c r="A19" s="91"/>
      <c r="B19" s="56" t="s">
        <v>872</v>
      </c>
      <c r="C19" s="46"/>
      <c r="D19" s="258" t="s">
        <v>179</v>
      </c>
      <c r="E19" s="36"/>
      <c r="F19" s="37"/>
      <c r="G19" s="36"/>
      <c r="H19" s="36"/>
      <c r="I19" s="65"/>
      <c r="J19" s="19"/>
      <c r="K19" s="251"/>
      <c r="L19" s="25"/>
    </row>
    <row r="20" spans="1:18" x14ac:dyDescent="0.2">
      <c r="A20" s="125">
        <v>7</v>
      </c>
      <c r="B20" s="105" t="s">
        <v>271</v>
      </c>
      <c r="C20" s="92"/>
      <c r="D20" s="93" t="s">
        <v>41</v>
      </c>
      <c r="E20" s="143">
        <v>223000</v>
      </c>
      <c r="F20" s="95"/>
      <c r="G20" s="96">
        <v>446000</v>
      </c>
      <c r="H20" s="96">
        <v>446000</v>
      </c>
      <c r="I20" s="96">
        <v>446000</v>
      </c>
      <c r="J20" s="92"/>
      <c r="K20" s="92"/>
      <c r="L20" s="92"/>
      <c r="M20" s="97" t="s">
        <v>120</v>
      </c>
    </row>
    <row r="21" spans="1:18" x14ac:dyDescent="0.2">
      <c r="A21" s="98"/>
      <c r="B21" s="99" t="s">
        <v>295</v>
      </c>
      <c r="C21" s="100"/>
      <c r="D21" s="101" t="s">
        <v>270</v>
      </c>
      <c r="E21" s="268"/>
      <c r="F21" s="103"/>
      <c r="G21" s="104"/>
      <c r="H21" s="104"/>
      <c r="I21" s="104"/>
      <c r="J21" s="100"/>
      <c r="K21" s="100"/>
      <c r="L21" s="100"/>
    </row>
    <row r="22" spans="1:18" ht="21.75" customHeight="1" x14ac:dyDescent="0.2">
      <c r="A22" s="91">
        <v>8</v>
      </c>
      <c r="B22" s="105" t="s">
        <v>297</v>
      </c>
      <c r="C22" s="92"/>
      <c r="D22" s="93" t="s">
        <v>41</v>
      </c>
      <c r="E22" s="269">
        <v>200000</v>
      </c>
      <c r="F22" s="95"/>
      <c r="G22" s="96">
        <v>400000</v>
      </c>
      <c r="H22" s="96">
        <v>400000</v>
      </c>
      <c r="I22" s="96">
        <v>400000</v>
      </c>
      <c r="J22" s="92"/>
      <c r="K22" s="92"/>
      <c r="L22" s="92"/>
    </row>
    <row r="23" spans="1:18" x14ac:dyDescent="0.2">
      <c r="A23" s="98"/>
      <c r="B23" s="99" t="s">
        <v>296</v>
      </c>
      <c r="C23" s="140"/>
      <c r="D23" s="101" t="s">
        <v>269</v>
      </c>
      <c r="E23" s="268"/>
      <c r="F23" s="103"/>
      <c r="G23" s="104"/>
      <c r="H23" s="104"/>
      <c r="I23" s="104"/>
      <c r="J23" s="140"/>
      <c r="K23" s="140"/>
      <c r="L23" s="140"/>
    </row>
    <row r="24" spans="1:18" x14ac:dyDescent="0.2">
      <c r="A24" s="34"/>
      <c r="B24" s="136"/>
      <c r="C24" s="136"/>
      <c r="D24" s="136"/>
      <c r="E24" s="270"/>
      <c r="F24" s="147"/>
      <c r="G24" s="147"/>
      <c r="H24" s="147"/>
      <c r="I24" s="147"/>
      <c r="J24" s="147"/>
      <c r="K24" s="136"/>
      <c r="L24" s="136">
        <v>46</v>
      </c>
    </row>
    <row r="25" spans="1:18" s="121" customFormat="1" x14ac:dyDescent="0.2">
      <c r="A25" s="405" t="s">
        <v>9</v>
      </c>
      <c r="B25" s="405" t="s">
        <v>10</v>
      </c>
      <c r="C25" s="6" t="s">
        <v>11</v>
      </c>
      <c r="D25" s="6" t="s">
        <v>12</v>
      </c>
      <c r="E25" s="413" t="s">
        <v>13</v>
      </c>
      <c r="F25" s="414"/>
      <c r="G25" s="414"/>
      <c r="H25" s="414"/>
      <c r="I25" s="415"/>
      <c r="J25" s="6" t="s">
        <v>14</v>
      </c>
      <c r="K25" s="405" t="s">
        <v>15</v>
      </c>
      <c r="L25" s="411" t="s">
        <v>16</v>
      </c>
    </row>
    <row r="26" spans="1:18" s="121" customFormat="1" x14ac:dyDescent="0.2">
      <c r="A26" s="405"/>
      <c r="B26" s="405"/>
      <c r="C26" s="7" t="s">
        <v>17</v>
      </c>
      <c r="D26" s="7" t="s">
        <v>765</v>
      </c>
      <c r="E26" s="261">
        <v>2561</v>
      </c>
      <c r="F26" s="6">
        <v>2562</v>
      </c>
      <c r="G26" s="6">
        <v>2563</v>
      </c>
      <c r="H26" s="6">
        <v>2564</v>
      </c>
      <c r="I26" s="6">
        <v>2565</v>
      </c>
      <c r="J26" s="7" t="s">
        <v>19</v>
      </c>
      <c r="K26" s="405"/>
      <c r="L26" s="411"/>
    </row>
    <row r="27" spans="1:18" s="121" customFormat="1" x14ac:dyDescent="0.2">
      <c r="A27" s="405"/>
      <c r="B27" s="405"/>
      <c r="C27" s="9"/>
      <c r="D27" s="8" t="s">
        <v>766</v>
      </c>
      <c r="E27" s="266" t="s">
        <v>20</v>
      </c>
      <c r="F27" s="9" t="s">
        <v>20</v>
      </c>
      <c r="G27" s="9" t="s">
        <v>20</v>
      </c>
      <c r="H27" s="9" t="s">
        <v>20</v>
      </c>
      <c r="I27" s="9" t="s">
        <v>20</v>
      </c>
      <c r="J27" s="8"/>
      <c r="K27" s="405"/>
      <c r="L27" s="411"/>
    </row>
    <row r="28" spans="1:18" x14ac:dyDescent="0.2">
      <c r="A28" s="91">
        <v>9</v>
      </c>
      <c r="B28" s="109" t="s">
        <v>298</v>
      </c>
      <c r="C28" s="88" t="s">
        <v>22</v>
      </c>
      <c r="D28" s="110" t="s">
        <v>53</v>
      </c>
      <c r="E28" s="143"/>
      <c r="F28" s="129"/>
      <c r="G28" s="96">
        <v>300000</v>
      </c>
      <c r="H28" s="96">
        <v>300000</v>
      </c>
      <c r="I28" s="96">
        <v>300000</v>
      </c>
      <c r="J28" s="130" t="s">
        <v>174</v>
      </c>
      <c r="K28" s="127" t="s">
        <v>24</v>
      </c>
      <c r="L28" s="127" t="s">
        <v>25</v>
      </c>
    </row>
    <row r="29" spans="1:18" ht="20.25" x14ac:dyDescent="0.2">
      <c r="A29" s="98"/>
      <c r="B29" s="99" t="s">
        <v>299</v>
      </c>
      <c r="C29" s="84" t="s">
        <v>26</v>
      </c>
      <c r="D29" s="101" t="s">
        <v>75</v>
      </c>
      <c r="E29" s="268"/>
      <c r="F29" s="139"/>
      <c r="G29" s="102"/>
      <c r="H29" s="104"/>
      <c r="I29" s="104"/>
      <c r="J29" s="92" t="s">
        <v>919</v>
      </c>
      <c r="K29" s="100" t="s">
        <v>26</v>
      </c>
      <c r="L29" s="100"/>
      <c r="N29" s="326">
        <f>SUM(E5:E29,E30:E54,E59:E80,E81:E104,E105:E127,E128:E151,E152:E176,E177:E200,E201:E233,E234:E259)</f>
        <v>20876171</v>
      </c>
      <c r="O29" s="326">
        <f>SUM(F5:F29,F30:F54,F59:F80,F81:F104,F105:F127,F128:F151,F152:F176,F177:F200,F201:F233,F234:F259)</f>
        <v>13785182</v>
      </c>
      <c r="P29" s="326">
        <f>SUM(G5:G29,G30:G54,G59:G80,G81:G104,G105:G127,G128:G151,G152:G176,G177:G200,G201:G233,G234:G259)</f>
        <v>61110193</v>
      </c>
      <c r="Q29" s="326">
        <f>SUM(H5:H29,H30:H54,H59:H80,H81:H104,H105:H127,H128:H151,H152:H176,H177:H200,H201:H233,H234:H259)</f>
        <v>65799204</v>
      </c>
      <c r="R29" s="326">
        <f>SUM(I5:I29,I30:I54,I59:I80,I81:I104,I105:I127,I128:I151,I152:I176,I177:I200,I201:I233,I234:I259)</f>
        <v>68985215</v>
      </c>
    </row>
    <row r="30" spans="1:18" ht="21.75" customHeight="1" x14ac:dyDescent="0.2">
      <c r="A30" s="125">
        <v>10</v>
      </c>
      <c r="B30" s="105" t="s">
        <v>300</v>
      </c>
      <c r="C30" s="298" t="s">
        <v>28</v>
      </c>
      <c r="D30" s="106" t="s">
        <v>37</v>
      </c>
      <c r="E30" s="143">
        <v>300000</v>
      </c>
      <c r="F30" s="95"/>
      <c r="G30" s="96">
        <v>600000</v>
      </c>
      <c r="H30" s="96">
        <v>600000</v>
      </c>
      <c r="I30" s="96">
        <v>600000</v>
      </c>
      <c r="J30" s="92" t="s">
        <v>920</v>
      </c>
      <c r="K30" s="92" t="s">
        <v>28</v>
      </c>
      <c r="L30" s="92"/>
    </row>
    <row r="31" spans="1:18" ht="24.75" customHeight="1" x14ac:dyDescent="0.2">
      <c r="A31" s="98"/>
      <c r="B31" s="299" t="s">
        <v>301</v>
      </c>
      <c r="C31" s="298" t="s">
        <v>776</v>
      </c>
      <c r="D31" s="256" t="s">
        <v>60</v>
      </c>
      <c r="E31" s="268"/>
      <c r="F31" s="103"/>
      <c r="G31" s="104"/>
      <c r="H31" s="104"/>
      <c r="I31" s="104"/>
      <c r="J31" s="100"/>
      <c r="K31" s="298" t="s">
        <v>151</v>
      </c>
      <c r="L31" s="100"/>
    </row>
    <row r="32" spans="1:18" x14ac:dyDescent="0.2">
      <c r="A32" s="125">
        <v>11</v>
      </c>
      <c r="B32" s="138" t="s">
        <v>302</v>
      </c>
      <c r="C32" s="84" t="s">
        <v>29</v>
      </c>
      <c r="D32" s="106" t="s">
        <v>53</v>
      </c>
      <c r="E32" s="267"/>
      <c r="F32" s="128"/>
      <c r="G32" s="94">
        <v>600000</v>
      </c>
      <c r="H32" s="94">
        <v>600000</v>
      </c>
      <c r="I32" s="94">
        <v>600000</v>
      </c>
      <c r="J32" s="100"/>
      <c r="K32" s="100" t="s">
        <v>409</v>
      </c>
      <c r="L32" s="100"/>
    </row>
    <row r="33" spans="1:13" ht="22.5" customHeight="1" x14ac:dyDescent="0.2">
      <c r="A33" s="98"/>
      <c r="B33" s="313" t="s">
        <v>828</v>
      </c>
      <c r="C33" s="84"/>
      <c r="D33" s="256" t="s">
        <v>178</v>
      </c>
      <c r="E33" s="268"/>
      <c r="F33" s="103"/>
      <c r="G33" s="102"/>
      <c r="H33" s="104"/>
      <c r="I33" s="104"/>
      <c r="J33" s="100"/>
      <c r="K33" s="298"/>
      <c r="L33" s="100"/>
    </row>
    <row r="34" spans="1:13" x14ac:dyDescent="0.2">
      <c r="A34" s="125">
        <v>12</v>
      </c>
      <c r="B34" s="105" t="s">
        <v>271</v>
      </c>
      <c r="C34" s="84"/>
      <c r="D34" s="106" t="s">
        <v>200</v>
      </c>
      <c r="E34" s="267"/>
      <c r="F34" s="128"/>
      <c r="G34" s="94">
        <v>270000</v>
      </c>
      <c r="H34" s="94">
        <v>270000</v>
      </c>
      <c r="I34" s="94">
        <v>270000</v>
      </c>
      <c r="J34" s="100"/>
      <c r="K34" s="100"/>
      <c r="L34" s="100"/>
    </row>
    <row r="35" spans="1:13" x14ac:dyDescent="0.2">
      <c r="A35" s="91"/>
      <c r="B35" s="145" t="s">
        <v>335</v>
      </c>
      <c r="C35" s="84"/>
      <c r="D35" s="144" t="s">
        <v>73</v>
      </c>
      <c r="E35" s="267"/>
      <c r="F35" s="147"/>
      <c r="G35" s="94"/>
      <c r="H35" s="94"/>
      <c r="I35" s="94"/>
      <c r="J35" s="100"/>
      <c r="K35" s="100"/>
      <c r="L35" s="100"/>
    </row>
    <row r="36" spans="1:13" x14ac:dyDescent="0.2">
      <c r="A36" s="98"/>
      <c r="B36" s="99" t="s">
        <v>336</v>
      </c>
      <c r="C36" s="100"/>
      <c r="D36" s="101"/>
      <c r="E36" s="268"/>
      <c r="F36" s="103"/>
      <c r="G36" s="102"/>
      <c r="H36" s="104"/>
      <c r="I36" s="104"/>
      <c r="J36" s="100"/>
      <c r="K36" s="100"/>
      <c r="L36" s="100"/>
    </row>
    <row r="37" spans="1:13" s="2" customFormat="1" x14ac:dyDescent="0.3">
      <c r="A37" s="125">
        <v>13</v>
      </c>
      <c r="B37" s="11" t="s">
        <v>273</v>
      </c>
      <c r="C37" s="100"/>
      <c r="D37" s="13" t="s">
        <v>37</v>
      </c>
      <c r="E37" s="271"/>
      <c r="F37" s="32"/>
      <c r="G37" s="35">
        <v>780000</v>
      </c>
      <c r="H37" s="35">
        <v>780000</v>
      </c>
      <c r="I37" s="35">
        <v>780000</v>
      </c>
      <c r="J37" s="100"/>
      <c r="K37" s="100"/>
      <c r="L37" s="100"/>
    </row>
    <row r="38" spans="1:13" s="2" customFormat="1" x14ac:dyDescent="0.3">
      <c r="A38" s="91"/>
      <c r="B38" s="24" t="s">
        <v>303</v>
      </c>
      <c r="C38" s="92"/>
      <c r="D38" s="26"/>
      <c r="E38" s="272"/>
      <c r="F38" s="37"/>
      <c r="G38" s="174"/>
      <c r="H38" s="174"/>
      <c r="I38" s="174"/>
      <c r="J38" s="92"/>
      <c r="K38" s="92"/>
      <c r="L38" s="92"/>
    </row>
    <row r="39" spans="1:13" s="2" customFormat="1" x14ac:dyDescent="0.2">
      <c r="A39" s="98"/>
      <c r="B39" s="24" t="s">
        <v>767</v>
      </c>
      <c r="C39" s="100"/>
      <c r="D39" s="26" t="s">
        <v>39</v>
      </c>
      <c r="E39" s="272"/>
      <c r="F39" s="37"/>
      <c r="G39" s="36"/>
      <c r="H39" s="36"/>
      <c r="I39" s="36"/>
      <c r="J39" s="100"/>
      <c r="K39" s="100"/>
      <c r="L39" s="100"/>
    </row>
    <row r="40" spans="1:13" x14ac:dyDescent="0.2">
      <c r="A40" s="91">
        <v>14</v>
      </c>
      <c r="B40" s="105" t="s">
        <v>181</v>
      </c>
      <c r="C40" s="92"/>
      <c r="D40" s="106" t="s">
        <v>30</v>
      </c>
      <c r="E40" s="143">
        <v>2000000</v>
      </c>
      <c r="F40" s="142"/>
      <c r="G40" s="96">
        <v>3330000</v>
      </c>
      <c r="H40" s="96">
        <v>3330000</v>
      </c>
      <c r="I40" s="96">
        <v>3330000</v>
      </c>
      <c r="J40" s="92"/>
      <c r="K40" s="92"/>
      <c r="L40" s="92"/>
      <c r="M40" s="97" t="s">
        <v>182</v>
      </c>
    </row>
    <row r="41" spans="1:13" x14ac:dyDescent="0.2">
      <c r="A41" s="98"/>
      <c r="B41" s="99" t="s">
        <v>183</v>
      </c>
      <c r="C41" s="100"/>
      <c r="D41" s="101" t="s">
        <v>60</v>
      </c>
      <c r="E41" s="268"/>
      <c r="F41" s="103"/>
      <c r="G41" s="104"/>
      <c r="H41" s="104"/>
      <c r="I41" s="104"/>
      <c r="J41" s="100"/>
      <c r="K41" s="100"/>
      <c r="L41" s="100"/>
    </row>
    <row r="42" spans="1:13" x14ac:dyDescent="0.2">
      <c r="A42" s="91">
        <v>15</v>
      </c>
      <c r="B42" s="105" t="s">
        <v>181</v>
      </c>
      <c r="C42" s="92"/>
      <c r="D42" s="106" t="s">
        <v>30</v>
      </c>
      <c r="E42" s="143"/>
      <c r="F42" s="142"/>
      <c r="G42" s="96">
        <v>3726000</v>
      </c>
      <c r="H42" s="96">
        <v>3726000</v>
      </c>
      <c r="I42" s="96">
        <v>3726000</v>
      </c>
      <c r="J42" s="92"/>
      <c r="K42" s="92"/>
      <c r="L42" s="92"/>
      <c r="M42" s="97" t="s">
        <v>182</v>
      </c>
    </row>
    <row r="43" spans="1:13" x14ac:dyDescent="0.2">
      <c r="A43" s="98"/>
      <c r="B43" s="99" t="s">
        <v>882</v>
      </c>
      <c r="C43" s="100"/>
      <c r="D43" s="101" t="s">
        <v>883</v>
      </c>
      <c r="E43" s="268"/>
      <c r="F43" s="103"/>
      <c r="G43" s="104"/>
      <c r="H43" s="104"/>
      <c r="I43" s="104"/>
      <c r="J43" s="100"/>
      <c r="K43" s="100"/>
      <c r="L43" s="100"/>
    </row>
    <row r="44" spans="1:13" x14ac:dyDescent="0.2">
      <c r="A44" s="125">
        <v>16</v>
      </c>
      <c r="B44" s="105" t="s">
        <v>304</v>
      </c>
      <c r="C44" s="92"/>
      <c r="D44" s="106" t="s">
        <v>41</v>
      </c>
      <c r="E44" s="267">
        <v>320000</v>
      </c>
      <c r="F44" s="95"/>
      <c r="G44" s="96">
        <v>640000</v>
      </c>
      <c r="H44" s="96">
        <v>640000</v>
      </c>
      <c r="I44" s="96">
        <v>640000</v>
      </c>
      <c r="J44" s="92"/>
      <c r="K44" s="92"/>
      <c r="L44" s="92"/>
    </row>
    <row r="45" spans="1:13" ht="37.5" x14ac:dyDescent="0.2">
      <c r="A45" s="98"/>
      <c r="B45" s="255" t="s">
        <v>305</v>
      </c>
      <c r="C45" s="140"/>
      <c r="D45" s="101" t="s">
        <v>184</v>
      </c>
      <c r="E45" s="268"/>
      <c r="F45" s="103"/>
      <c r="G45" s="104"/>
      <c r="H45" s="104"/>
      <c r="I45" s="104"/>
      <c r="J45" s="140"/>
      <c r="K45" s="140"/>
      <c r="L45" s="140"/>
    </row>
    <row r="46" spans="1:13" x14ac:dyDescent="0.2">
      <c r="A46" s="34"/>
      <c r="B46" s="136"/>
      <c r="C46" s="136"/>
      <c r="D46" s="136"/>
      <c r="E46" s="270"/>
      <c r="F46" s="147"/>
      <c r="G46" s="147"/>
      <c r="H46" s="147"/>
      <c r="I46" s="147"/>
      <c r="J46" s="136"/>
      <c r="K46" s="136"/>
      <c r="L46" s="136">
        <v>47</v>
      </c>
    </row>
    <row r="47" spans="1:13" s="121" customFormat="1" x14ac:dyDescent="0.2">
      <c r="A47" s="405" t="s">
        <v>9</v>
      </c>
      <c r="B47" s="405" t="s">
        <v>10</v>
      </c>
      <c r="C47" s="250" t="s">
        <v>11</v>
      </c>
      <c r="D47" s="250" t="s">
        <v>12</v>
      </c>
      <c r="E47" s="413" t="s">
        <v>13</v>
      </c>
      <c r="F47" s="414"/>
      <c r="G47" s="414"/>
      <c r="H47" s="414"/>
      <c r="I47" s="415"/>
      <c r="J47" s="250" t="s">
        <v>14</v>
      </c>
      <c r="K47" s="405" t="s">
        <v>15</v>
      </c>
      <c r="L47" s="411" t="s">
        <v>16</v>
      </c>
    </row>
    <row r="48" spans="1:13" s="121" customFormat="1" x14ac:dyDescent="0.2">
      <c r="A48" s="405"/>
      <c r="B48" s="405"/>
      <c r="C48" s="7" t="s">
        <v>17</v>
      </c>
      <c r="D48" s="7" t="s">
        <v>765</v>
      </c>
      <c r="E48" s="261">
        <v>2561</v>
      </c>
      <c r="F48" s="250">
        <v>2562</v>
      </c>
      <c r="G48" s="250">
        <v>2563</v>
      </c>
      <c r="H48" s="250">
        <v>2564</v>
      </c>
      <c r="I48" s="250">
        <v>2565</v>
      </c>
      <c r="J48" s="7" t="s">
        <v>19</v>
      </c>
      <c r="K48" s="405"/>
      <c r="L48" s="411"/>
    </row>
    <row r="49" spans="1:12" s="121" customFormat="1" x14ac:dyDescent="0.2">
      <c r="A49" s="405"/>
      <c r="B49" s="405"/>
      <c r="C49" s="7"/>
      <c r="D49" s="8" t="s">
        <v>766</v>
      </c>
      <c r="E49" s="266" t="s">
        <v>20</v>
      </c>
      <c r="F49" s="9" t="s">
        <v>20</v>
      </c>
      <c r="G49" s="9" t="s">
        <v>20</v>
      </c>
      <c r="H49" s="9" t="s">
        <v>20</v>
      </c>
      <c r="I49" s="9" t="s">
        <v>20</v>
      </c>
      <c r="J49" s="8"/>
      <c r="K49" s="405"/>
      <c r="L49" s="411"/>
    </row>
    <row r="50" spans="1:12" x14ac:dyDescent="0.2">
      <c r="A50" s="91">
        <v>17</v>
      </c>
      <c r="B50" s="105" t="s">
        <v>274</v>
      </c>
      <c r="C50" s="88" t="s">
        <v>22</v>
      </c>
      <c r="D50" s="106" t="s">
        <v>37</v>
      </c>
      <c r="E50" s="143"/>
      <c r="F50" s="95">
        <v>210000</v>
      </c>
      <c r="G50" s="96">
        <v>420000</v>
      </c>
      <c r="H50" s="96">
        <v>420000</v>
      </c>
      <c r="I50" s="96">
        <v>420000</v>
      </c>
      <c r="J50" s="130" t="s">
        <v>174</v>
      </c>
      <c r="K50" s="88" t="s">
        <v>24</v>
      </c>
      <c r="L50" s="88" t="s">
        <v>25</v>
      </c>
    </row>
    <row r="51" spans="1:12" x14ac:dyDescent="0.2">
      <c r="A51" s="98"/>
      <c r="B51" s="99" t="s">
        <v>850</v>
      </c>
      <c r="C51" s="84" t="s">
        <v>26</v>
      </c>
      <c r="D51" s="101" t="s">
        <v>75</v>
      </c>
      <c r="E51" s="268"/>
      <c r="F51" s="139"/>
      <c r="G51" s="104"/>
      <c r="H51" s="104"/>
      <c r="I51" s="104"/>
      <c r="J51" s="92" t="s">
        <v>919</v>
      </c>
      <c r="K51" s="84" t="s">
        <v>26</v>
      </c>
      <c r="L51" s="84"/>
    </row>
    <row r="52" spans="1:12" ht="37.5" x14ac:dyDescent="0.2">
      <c r="A52" s="98">
        <v>18</v>
      </c>
      <c r="B52" s="295" t="s">
        <v>275</v>
      </c>
      <c r="C52" s="298" t="s">
        <v>774</v>
      </c>
      <c r="D52" s="296" t="s">
        <v>122</v>
      </c>
      <c r="E52" s="268"/>
      <c r="F52" s="314"/>
      <c r="G52" s="104"/>
      <c r="H52" s="288">
        <v>90000</v>
      </c>
      <c r="I52" s="288">
        <v>90000</v>
      </c>
      <c r="J52" s="92" t="s">
        <v>920</v>
      </c>
      <c r="K52" s="298" t="s">
        <v>774</v>
      </c>
      <c r="L52" s="298"/>
    </row>
    <row r="53" spans="1:12" x14ac:dyDescent="0.2">
      <c r="A53" s="91">
        <v>19</v>
      </c>
      <c r="B53" s="105" t="s">
        <v>185</v>
      </c>
      <c r="C53" s="298" t="s">
        <v>790</v>
      </c>
      <c r="D53" s="106" t="s">
        <v>37</v>
      </c>
      <c r="E53" s="141">
        <v>10000000</v>
      </c>
      <c r="F53" s="142">
        <v>9747000</v>
      </c>
      <c r="G53" s="143">
        <v>9874000</v>
      </c>
      <c r="H53" s="143">
        <v>9874000</v>
      </c>
      <c r="I53" s="143">
        <v>9874000</v>
      </c>
      <c r="J53" s="84"/>
      <c r="K53" s="298" t="s">
        <v>790</v>
      </c>
      <c r="L53" s="84"/>
    </row>
    <row r="54" spans="1:12" x14ac:dyDescent="0.2">
      <c r="A54" s="98"/>
      <c r="B54" s="99" t="s">
        <v>186</v>
      </c>
      <c r="C54" s="84" t="s">
        <v>29</v>
      </c>
      <c r="D54" s="101" t="s">
        <v>187</v>
      </c>
      <c r="E54" s="268"/>
      <c r="F54" s="103"/>
      <c r="G54" s="104"/>
      <c r="H54" s="104"/>
      <c r="I54" s="104"/>
      <c r="J54" s="84"/>
      <c r="K54" s="84" t="s">
        <v>29</v>
      </c>
      <c r="L54" s="84"/>
    </row>
    <row r="55" spans="1:12" s="2" customFormat="1" x14ac:dyDescent="0.2">
      <c r="A55" s="125">
        <v>20</v>
      </c>
      <c r="B55" s="105" t="s">
        <v>185</v>
      </c>
      <c r="C55" s="84"/>
      <c r="D55" s="13" t="s">
        <v>70</v>
      </c>
      <c r="E55" s="30"/>
      <c r="F55" s="30"/>
      <c r="G55" s="30">
        <v>5702000</v>
      </c>
      <c r="H55" s="30">
        <v>1980000</v>
      </c>
      <c r="I55" s="30">
        <v>1980000</v>
      </c>
      <c r="J55" s="84"/>
      <c r="K55" s="84"/>
      <c r="L55" s="84"/>
    </row>
    <row r="56" spans="1:12" s="2" customFormat="1" x14ac:dyDescent="0.2">
      <c r="A56" s="98"/>
      <c r="B56" s="18" t="s">
        <v>157</v>
      </c>
      <c r="C56" s="84"/>
      <c r="D56" s="20" t="s">
        <v>71</v>
      </c>
      <c r="E56" s="21"/>
      <c r="F56" s="20"/>
      <c r="G56" s="21"/>
      <c r="H56" s="29"/>
      <c r="I56" s="29"/>
      <c r="J56" s="84"/>
      <c r="K56" s="84"/>
      <c r="L56" s="84"/>
    </row>
    <row r="57" spans="1:12" s="2" customFormat="1" x14ac:dyDescent="0.2">
      <c r="A57" s="125">
        <v>21</v>
      </c>
      <c r="B57" s="105" t="s">
        <v>185</v>
      </c>
      <c r="C57" s="84"/>
      <c r="D57" s="13" t="s">
        <v>53</v>
      </c>
      <c r="E57" s="30"/>
      <c r="F57" s="30"/>
      <c r="G57" s="30"/>
      <c r="H57" s="30">
        <v>3864960</v>
      </c>
      <c r="I57" s="30">
        <v>3864960</v>
      </c>
      <c r="J57" s="84"/>
      <c r="K57" s="84"/>
      <c r="L57" s="84"/>
    </row>
    <row r="58" spans="1:12" s="2" customFormat="1" x14ac:dyDescent="0.2">
      <c r="A58" s="98"/>
      <c r="B58" s="18" t="s">
        <v>885</v>
      </c>
      <c r="C58" s="100"/>
      <c r="D58" s="20" t="s">
        <v>209</v>
      </c>
      <c r="E58" s="21"/>
      <c r="F58" s="20"/>
      <c r="G58" s="21"/>
      <c r="H58" s="29"/>
      <c r="I58" s="29"/>
      <c r="J58" s="84"/>
      <c r="K58" s="84"/>
      <c r="L58" s="84"/>
    </row>
    <row r="59" spans="1:12" x14ac:dyDescent="0.2">
      <c r="A59" s="91">
        <v>22</v>
      </c>
      <c r="B59" s="105" t="s">
        <v>306</v>
      </c>
      <c r="C59" s="100"/>
      <c r="D59" s="106" t="s">
        <v>41</v>
      </c>
      <c r="E59" s="267"/>
      <c r="F59" s="95"/>
      <c r="G59" s="94"/>
      <c r="H59" s="96">
        <v>270000</v>
      </c>
      <c r="I59" s="96">
        <v>270000</v>
      </c>
      <c r="J59" s="84"/>
      <c r="K59" s="84"/>
      <c r="L59" s="84"/>
    </row>
    <row r="60" spans="1:12" ht="23.25" customHeight="1" x14ac:dyDescent="0.2">
      <c r="A60" s="98"/>
      <c r="B60" s="299" t="s">
        <v>307</v>
      </c>
      <c r="C60" s="92"/>
      <c r="D60" s="256" t="s">
        <v>188</v>
      </c>
      <c r="E60" s="300"/>
      <c r="F60" s="301"/>
      <c r="G60" s="302"/>
      <c r="H60" s="257"/>
      <c r="I60" s="257"/>
      <c r="J60" s="298"/>
      <c r="K60" s="84"/>
      <c r="L60" s="84"/>
    </row>
    <row r="61" spans="1:12" s="89" customFormat="1" ht="40.5" customHeight="1" x14ac:dyDescent="0.2">
      <c r="A61" s="91">
        <v>23</v>
      </c>
      <c r="B61" s="71" t="s">
        <v>770</v>
      </c>
      <c r="C61" s="100"/>
      <c r="D61" s="85" t="s">
        <v>308</v>
      </c>
      <c r="E61" s="285">
        <v>300000</v>
      </c>
      <c r="F61" s="286"/>
      <c r="G61" s="86">
        <v>600000</v>
      </c>
      <c r="H61" s="86">
        <v>600000</v>
      </c>
      <c r="I61" s="86">
        <v>600000</v>
      </c>
      <c r="J61" s="298"/>
      <c r="K61" s="298"/>
      <c r="L61" s="298"/>
    </row>
    <row r="62" spans="1:12" s="89" customFormat="1" ht="21.75" customHeight="1" x14ac:dyDescent="0.2">
      <c r="A62" s="108">
        <v>24</v>
      </c>
      <c r="B62" s="71" t="s">
        <v>185</v>
      </c>
      <c r="C62" s="92"/>
      <c r="D62" s="85" t="s">
        <v>37</v>
      </c>
      <c r="E62" s="315"/>
      <c r="F62" s="286"/>
      <c r="G62" s="86">
        <v>1443000</v>
      </c>
      <c r="H62" s="87">
        <v>3540000</v>
      </c>
      <c r="I62" s="87">
        <v>3540000</v>
      </c>
      <c r="J62" s="84"/>
      <c r="K62" s="298"/>
      <c r="L62" s="84"/>
    </row>
    <row r="63" spans="1:12" x14ac:dyDescent="0.2">
      <c r="A63" s="111"/>
      <c r="B63" s="99" t="s">
        <v>189</v>
      </c>
      <c r="C63" s="84"/>
      <c r="D63" s="101" t="s">
        <v>190</v>
      </c>
      <c r="E63" s="268"/>
      <c r="F63" s="103"/>
      <c r="G63" s="104"/>
      <c r="H63" s="102"/>
      <c r="I63" s="102"/>
      <c r="J63" s="84"/>
      <c r="K63" s="84"/>
      <c r="L63" s="84"/>
    </row>
    <row r="64" spans="1:12" x14ac:dyDescent="0.2">
      <c r="A64" s="91">
        <v>25</v>
      </c>
      <c r="B64" s="145" t="s">
        <v>271</v>
      </c>
      <c r="C64" s="84"/>
      <c r="D64" s="106" t="s">
        <v>53</v>
      </c>
      <c r="E64" s="267">
        <v>250000</v>
      </c>
      <c r="F64" s="95"/>
      <c r="G64" s="96">
        <v>500000</v>
      </c>
      <c r="H64" s="128">
        <v>500000</v>
      </c>
      <c r="I64" s="128">
        <v>500000</v>
      </c>
      <c r="J64" s="84"/>
      <c r="K64" s="84"/>
      <c r="L64" s="84"/>
    </row>
    <row r="65" spans="1:12" x14ac:dyDescent="0.2">
      <c r="A65" s="98"/>
      <c r="B65" s="99" t="s">
        <v>309</v>
      </c>
      <c r="C65" s="304"/>
      <c r="D65" s="101" t="s">
        <v>192</v>
      </c>
      <c r="E65" s="268"/>
      <c r="F65" s="103"/>
      <c r="G65" s="104"/>
      <c r="H65" s="102"/>
      <c r="I65" s="102"/>
      <c r="J65" s="297"/>
      <c r="K65" s="297"/>
      <c r="L65" s="297"/>
    </row>
    <row r="66" spans="1:12" x14ac:dyDescent="0.2">
      <c r="A66" s="34"/>
      <c r="B66" s="136"/>
      <c r="C66" s="316"/>
      <c r="D66" s="136"/>
      <c r="E66" s="270"/>
      <c r="F66" s="146"/>
      <c r="G66" s="146"/>
      <c r="H66" s="147"/>
      <c r="I66" s="147"/>
      <c r="J66" s="147"/>
      <c r="K66" s="136"/>
      <c r="L66" s="136">
        <v>48</v>
      </c>
    </row>
    <row r="67" spans="1:12" x14ac:dyDescent="0.2">
      <c r="B67" s="122"/>
      <c r="L67" s="136"/>
    </row>
    <row r="68" spans="1:12" s="121" customFormat="1" x14ac:dyDescent="0.2">
      <c r="A68" s="405" t="s">
        <v>9</v>
      </c>
      <c r="B68" s="405" t="s">
        <v>10</v>
      </c>
      <c r="C68" s="250" t="s">
        <v>11</v>
      </c>
      <c r="D68" s="262" t="s">
        <v>12</v>
      </c>
      <c r="E68" s="413" t="s">
        <v>13</v>
      </c>
      <c r="F68" s="414"/>
      <c r="G68" s="414"/>
      <c r="H68" s="414"/>
      <c r="I68" s="415"/>
      <c r="J68" s="250" t="s">
        <v>14</v>
      </c>
      <c r="K68" s="405" t="s">
        <v>15</v>
      </c>
      <c r="L68" s="411" t="s">
        <v>16</v>
      </c>
    </row>
    <row r="69" spans="1:12" s="121" customFormat="1" x14ac:dyDescent="0.2">
      <c r="A69" s="405"/>
      <c r="B69" s="405"/>
      <c r="C69" s="7" t="s">
        <v>17</v>
      </c>
      <c r="D69" s="7" t="s">
        <v>765</v>
      </c>
      <c r="E69" s="261">
        <v>2561</v>
      </c>
      <c r="F69" s="250">
        <v>2562</v>
      </c>
      <c r="G69" s="250">
        <v>2563</v>
      </c>
      <c r="H69" s="250">
        <v>2564</v>
      </c>
      <c r="I69" s="250">
        <v>2565</v>
      </c>
      <c r="J69" s="7" t="s">
        <v>19</v>
      </c>
      <c r="K69" s="405"/>
      <c r="L69" s="411"/>
    </row>
    <row r="70" spans="1:12" s="121" customFormat="1" x14ac:dyDescent="0.2">
      <c r="A70" s="405"/>
      <c r="B70" s="405"/>
      <c r="C70" s="9"/>
      <c r="D70" s="8" t="s">
        <v>766</v>
      </c>
      <c r="E70" s="266" t="s">
        <v>20</v>
      </c>
      <c r="F70" s="9" t="s">
        <v>20</v>
      </c>
      <c r="G70" s="9" t="s">
        <v>20</v>
      </c>
      <c r="H70" s="9" t="s">
        <v>20</v>
      </c>
      <c r="I70" s="9" t="s">
        <v>20</v>
      </c>
      <c r="J70" s="8"/>
      <c r="K70" s="405"/>
      <c r="L70" s="411"/>
    </row>
    <row r="71" spans="1:12" x14ac:dyDescent="0.2">
      <c r="A71" s="125">
        <v>26</v>
      </c>
      <c r="B71" s="105" t="s">
        <v>310</v>
      </c>
      <c r="C71" s="88" t="s">
        <v>22</v>
      </c>
      <c r="D71" s="106" t="s">
        <v>41</v>
      </c>
      <c r="E71" s="269">
        <v>660000</v>
      </c>
      <c r="F71" s="95"/>
      <c r="G71" s="96">
        <v>1320000</v>
      </c>
      <c r="H71" s="96">
        <v>1320000</v>
      </c>
      <c r="I71" s="96">
        <v>1320000</v>
      </c>
      <c r="J71" s="130" t="s">
        <v>174</v>
      </c>
      <c r="K71" s="88" t="s">
        <v>24</v>
      </c>
      <c r="L71" s="88" t="s">
        <v>25</v>
      </c>
    </row>
    <row r="72" spans="1:12" x14ac:dyDescent="0.2">
      <c r="A72" s="98"/>
      <c r="B72" s="99" t="s">
        <v>311</v>
      </c>
      <c r="C72" s="84" t="s">
        <v>26</v>
      </c>
      <c r="D72" s="101" t="s">
        <v>193</v>
      </c>
      <c r="E72" s="268"/>
      <c r="F72" s="103"/>
      <c r="G72" s="104"/>
      <c r="H72" s="104"/>
      <c r="I72" s="104"/>
      <c r="J72" s="92" t="s">
        <v>919</v>
      </c>
      <c r="K72" s="84" t="s">
        <v>26</v>
      </c>
      <c r="L72" s="84"/>
    </row>
    <row r="73" spans="1:12" x14ac:dyDescent="0.2">
      <c r="A73" s="125">
        <v>27</v>
      </c>
      <c r="B73" s="369" t="s">
        <v>908</v>
      </c>
      <c r="C73" s="298" t="s">
        <v>28</v>
      </c>
      <c r="D73" s="106" t="s">
        <v>41</v>
      </c>
      <c r="E73" s="267">
        <v>450000</v>
      </c>
      <c r="F73" s="95"/>
      <c r="G73" s="96">
        <v>900000</v>
      </c>
      <c r="H73" s="96">
        <v>900000</v>
      </c>
      <c r="I73" s="96">
        <v>900000</v>
      </c>
      <c r="J73" s="92" t="s">
        <v>920</v>
      </c>
      <c r="K73" s="298" t="s">
        <v>28</v>
      </c>
      <c r="L73" s="298"/>
    </row>
    <row r="74" spans="1:12" x14ac:dyDescent="0.2">
      <c r="A74" s="98"/>
      <c r="B74" s="299" t="s">
        <v>907</v>
      </c>
      <c r="C74" s="298" t="s">
        <v>151</v>
      </c>
      <c r="D74" s="101" t="s">
        <v>194</v>
      </c>
      <c r="E74" s="268"/>
      <c r="F74" s="103"/>
      <c r="G74" s="104"/>
      <c r="H74" s="104"/>
      <c r="I74" s="104"/>
      <c r="J74" s="84"/>
      <c r="K74" s="298" t="s">
        <v>151</v>
      </c>
      <c r="L74" s="84"/>
    </row>
    <row r="75" spans="1:12" x14ac:dyDescent="0.2">
      <c r="A75" s="125">
        <v>28</v>
      </c>
      <c r="B75" s="109" t="s">
        <v>909</v>
      </c>
      <c r="C75" s="84" t="s">
        <v>409</v>
      </c>
      <c r="D75" s="110" t="s">
        <v>200</v>
      </c>
      <c r="E75" s="143">
        <v>75000</v>
      </c>
      <c r="F75" s="95"/>
      <c r="G75" s="96">
        <v>200000</v>
      </c>
      <c r="H75" s="96">
        <v>200000</v>
      </c>
      <c r="I75" s="96">
        <v>200000</v>
      </c>
      <c r="J75" s="303"/>
      <c r="K75" s="84" t="s">
        <v>409</v>
      </c>
      <c r="L75" s="303"/>
    </row>
    <row r="76" spans="1:12" x14ac:dyDescent="0.2">
      <c r="A76" s="98"/>
      <c r="B76" s="99" t="s">
        <v>910</v>
      </c>
      <c r="C76" s="84"/>
      <c r="D76" s="101" t="s">
        <v>312</v>
      </c>
      <c r="E76" s="268"/>
      <c r="F76" s="103"/>
      <c r="G76" s="104"/>
      <c r="H76" s="104"/>
      <c r="I76" s="104"/>
      <c r="J76" s="84"/>
      <c r="K76" s="84"/>
      <c r="L76" s="84"/>
    </row>
    <row r="77" spans="1:12" x14ac:dyDescent="0.2">
      <c r="A77" s="125">
        <v>29</v>
      </c>
      <c r="B77" s="105" t="s">
        <v>276</v>
      </c>
      <c r="C77" s="303"/>
      <c r="D77" s="106" t="s">
        <v>41</v>
      </c>
      <c r="E77" s="267"/>
      <c r="F77" s="129">
        <v>400000</v>
      </c>
      <c r="G77" s="96">
        <v>800000</v>
      </c>
      <c r="H77" s="96">
        <v>800000</v>
      </c>
      <c r="I77" s="96">
        <v>800000</v>
      </c>
      <c r="J77" s="303"/>
      <c r="K77" s="303"/>
      <c r="L77" s="303"/>
    </row>
    <row r="78" spans="1:12" x14ac:dyDescent="0.2">
      <c r="A78" s="98"/>
      <c r="B78" s="99" t="s">
        <v>195</v>
      </c>
      <c r="C78" s="303"/>
      <c r="D78" s="101" t="s">
        <v>99</v>
      </c>
      <c r="E78" s="268"/>
      <c r="F78" s="139"/>
      <c r="G78" s="104"/>
      <c r="H78" s="102"/>
      <c r="I78" s="102"/>
      <c r="J78" s="303"/>
      <c r="K78" s="303"/>
      <c r="L78" s="303"/>
    </row>
    <row r="79" spans="1:12" x14ac:dyDescent="0.2">
      <c r="A79" s="125">
        <v>30</v>
      </c>
      <c r="B79" s="109" t="s">
        <v>313</v>
      </c>
      <c r="C79" s="298"/>
      <c r="D79" s="110" t="s">
        <v>196</v>
      </c>
      <c r="E79" s="143"/>
      <c r="F79" s="128"/>
      <c r="G79" s="128"/>
      <c r="H79" s="94">
        <v>240000</v>
      </c>
      <c r="I79" s="94">
        <v>240000</v>
      </c>
      <c r="J79" s="84"/>
      <c r="K79" s="84"/>
      <c r="L79" s="84"/>
    </row>
    <row r="80" spans="1:12" x14ac:dyDescent="0.2">
      <c r="A80" s="98"/>
      <c r="B80" s="99" t="s">
        <v>314</v>
      </c>
      <c r="C80" s="84"/>
      <c r="D80" s="101"/>
      <c r="E80" s="268"/>
      <c r="F80" s="102"/>
      <c r="G80" s="102"/>
      <c r="H80" s="104"/>
      <c r="I80" s="104"/>
      <c r="J80" s="84"/>
      <c r="K80" s="84"/>
      <c r="L80" s="84"/>
    </row>
    <row r="81" spans="1:12" x14ac:dyDescent="0.2">
      <c r="A81" s="125">
        <v>30</v>
      </c>
      <c r="B81" s="127" t="s">
        <v>197</v>
      </c>
      <c r="C81" s="298"/>
      <c r="D81" s="130" t="s">
        <v>198</v>
      </c>
      <c r="E81" s="143"/>
      <c r="F81" s="128"/>
      <c r="G81" s="128"/>
      <c r="H81" s="128"/>
      <c r="I81" s="128">
        <v>90000</v>
      </c>
      <c r="J81" s="84"/>
      <c r="K81" s="84"/>
      <c r="L81" s="84"/>
    </row>
    <row r="82" spans="1:12" x14ac:dyDescent="0.2">
      <c r="A82" s="98"/>
      <c r="B82" s="140" t="s">
        <v>199</v>
      </c>
      <c r="C82" s="84"/>
      <c r="D82" s="140" t="s">
        <v>112</v>
      </c>
      <c r="E82" s="268"/>
      <c r="F82" s="102"/>
      <c r="G82" s="103"/>
      <c r="H82" s="102"/>
      <c r="I82" s="102"/>
      <c r="J82" s="84"/>
      <c r="K82" s="84"/>
      <c r="L82" s="84"/>
    </row>
    <row r="83" spans="1:12" s="2" customFormat="1" x14ac:dyDescent="0.2">
      <c r="A83" s="125">
        <v>32</v>
      </c>
      <c r="B83" s="11" t="s">
        <v>768</v>
      </c>
      <c r="C83" s="298"/>
      <c r="D83" s="13" t="s">
        <v>41</v>
      </c>
      <c r="E83" s="15"/>
      <c r="F83" s="14"/>
      <c r="G83" s="14">
        <v>480000</v>
      </c>
      <c r="H83" s="14">
        <v>480000</v>
      </c>
      <c r="I83" s="14">
        <v>480000</v>
      </c>
      <c r="J83" s="84"/>
      <c r="K83" s="84"/>
      <c r="L83" s="84"/>
    </row>
    <row r="84" spans="1:12" s="2" customFormat="1" x14ac:dyDescent="0.2">
      <c r="A84" s="98"/>
      <c r="B84" s="18" t="s">
        <v>85</v>
      </c>
      <c r="C84" s="84"/>
      <c r="D84" s="20" t="s">
        <v>48</v>
      </c>
      <c r="E84" s="38"/>
      <c r="F84" s="17"/>
      <c r="G84" s="17"/>
      <c r="H84" s="29"/>
      <c r="I84" s="29"/>
      <c r="J84" s="84"/>
      <c r="K84" s="84"/>
      <c r="L84" s="84"/>
    </row>
    <row r="85" spans="1:12" x14ac:dyDescent="0.2">
      <c r="A85" s="125">
        <v>33</v>
      </c>
      <c r="B85" s="127" t="s">
        <v>315</v>
      </c>
      <c r="C85" s="298"/>
      <c r="D85" s="127" t="s">
        <v>200</v>
      </c>
      <c r="E85" s="267">
        <v>225000</v>
      </c>
      <c r="F85" s="96">
        <v>300000</v>
      </c>
      <c r="G85" s="96">
        <v>300000</v>
      </c>
      <c r="H85" s="96">
        <v>300000</v>
      </c>
      <c r="I85" s="96">
        <v>300000</v>
      </c>
      <c r="J85" s="84"/>
      <c r="K85" s="84"/>
      <c r="L85" s="84"/>
    </row>
    <row r="86" spans="1:12" x14ac:dyDescent="0.2">
      <c r="A86" s="98"/>
      <c r="B86" s="140" t="s">
        <v>316</v>
      </c>
      <c r="C86" s="84"/>
      <c r="D86" s="140" t="s">
        <v>60</v>
      </c>
      <c r="E86" s="268"/>
      <c r="F86" s="103"/>
      <c r="G86" s="104"/>
      <c r="H86" s="104"/>
      <c r="I86" s="104"/>
      <c r="J86" s="84"/>
      <c r="K86" s="84"/>
      <c r="L86" s="84"/>
    </row>
    <row r="87" spans="1:12" x14ac:dyDescent="0.2">
      <c r="A87" s="125">
        <v>34</v>
      </c>
      <c r="B87" s="130" t="s">
        <v>277</v>
      </c>
      <c r="C87" s="298"/>
      <c r="D87" s="127" t="s">
        <v>201</v>
      </c>
      <c r="E87" s="269"/>
      <c r="F87" s="95"/>
      <c r="G87" s="96"/>
      <c r="H87" s="96"/>
      <c r="I87" s="94"/>
      <c r="J87" s="84"/>
      <c r="K87" s="84"/>
      <c r="L87" s="84"/>
    </row>
    <row r="88" spans="1:12" x14ac:dyDescent="0.2">
      <c r="A88" s="98"/>
      <c r="B88" s="140" t="s">
        <v>202</v>
      </c>
      <c r="C88" s="84"/>
      <c r="D88" s="140" t="s">
        <v>203</v>
      </c>
      <c r="E88" s="268"/>
      <c r="F88" s="103"/>
      <c r="G88" s="104"/>
      <c r="H88" s="104"/>
      <c r="I88" s="104"/>
      <c r="J88" s="84"/>
      <c r="K88" s="84"/>
      <c r="L88" s="84"/>
    </row>
    <row r="89" spans="1:12" x14ac:dyDescent="0.2">
      <c r="A89" s="125">
        <v>35</v>
      </c>
      <c r="B89" s="136" t="s">
        <v>317</v>
      </c>
      <c r="C89" s="298"/>
      <c r="D89" s="148" t="s">
        <v>53</v>
      </c>
      <c r="E89" s="143">
        <v>300000</v>
      </c>
      <c r="F89" s="95"/>
      <c r="G89" s="96">
        <v>600000</v>
      </c>
      <c r="H89" s="96">
        <v>600000</v>
      </c>
      <c r="I89" s="96">
        <v>600000</v>
      </c>
      <c r="J89" s="84"/>
      <c r="K89" s="84"/>
      <c r="L89" s="84"/>
    </row>
    <row r="90" spans="1:12" x14ac:dyDescent="0.2">
      <c r="A90" s="98"/>
      <c r="B90" s="99" t="s">
        <v>318</v>
      </c>
      <c r="C90" s="297"/>
      <c r="D90" s="137" t="s">
        <v>204</v>
      </c>
      <c r="E90" s="268"/>
      <c r="F90" s="103"/>
      <c r="G90" s="104"/>
      <c r="H90" s="104"/>
      <c r="I90" s="104"/>
      <c r="J90" s="297"/>
      <c r="K90" s="297"/>
      <c r="L90" s="297"/>
    </row>
    <row r="91" spans="1:12" x14ac:dyDescent="0.2">
      <c r="A91" s="34"/>
      <c r="B91" s="136"/>
      <c r="C91" s="136"/>
      <c r="D91" s="136"/>
      <c r="E91" s="270"/>
      <c r="F91" s="147"/>
      <c r="G91" s="147"/>
      <c r="H91" s="147"/>
      <c r="I91" s="147"/>
      <c r="J91" s="147"/>
      <c r="K91" s="136"/>
      <c r="L91" s="136">
        <v>49</v>
      </c>
    </row>
    <row r="92" spans="1:12" s="121" customFormat="1" x14ac:dyDescent="0.2">
      <c r="A92" s="405" t="s">
        <v>9</v>
      </c>
      <c r="B92" s="405" t="s">
        <v>10</v>
      </c>
      <c r="C92" s="6" t="s">
        <v>11</v>
      </c>
      <c r="D92" s="6" t="s">
        <v>12</v>
      </c>
      <c r="E92" s="413" t="s">
        <v>13</v>
      </c>
      <c r="F92" s="414"/>
      <c r="G92" s="414"/>
      <c r="H92" s="414"/>
      <c r="I92" s="415"/>
      <c r="J92" s="6" t="s">
        <v>14</v>
      </c>
      <c r="K92" s="405" t="s">
        <v>15</v>
      </c>
      <c r="L92" s="411" t="s">
        <v>16</v>
      </c>
    </row>
    <row r="93" spans="1:12" s="121" customFormat="1" x14ac:dyDescent="0.2">
      <c r="A93" s="405"/>
      <c r="B93" s="405"/>
      <c r="C93" s="7" t="s">
        <v>17</v>
      </c>
      <c r="D93" s="7" t="s">
        <v>762</v>
      </c>
      <c r="E93" s="261">
        <v>2561</v>
      </c>
      <c r="F93" s="6">
        <v>2562</v>
      </c>
      <c r="G93" s="6">
        <v>2563</v>
      </c>
      <c r="H93" s="6">
        <v>2564</v>
      </c>
      <c r="I93" s="6">
        <v>2565</v>
      </c>
      <c r="J93" s="7" t="s">
        <v>19</v>
      </c>
      <c r="K93" s="405"/>
      <c r="L93" s="411"/>
    </row>
    <row r="94" spans="1:12" s="121" customFormat="1" x14ac:dyDescent="0.2">
      <c r="A94" s="405"/>
      <c r="B94" s="405"/>
      <c r="C94" s="9"/>
      <c r="D94" s="8" t="s">
        <v>763</v>
      </c>
      <c r="E94" s="266" t="s">
        <v>20</v>
      </c>
      <c r="F94" s="9" t="s">
        <v>20</v>
      </c>
      <c r="G94" s="9" t="s">
        <v>20</v>
      </c>
      <c r="H94" s="9" t="s">
        <v>20</v>
      </c>
      <c r="I94" s="9" t="s">
        <v>20</v>
      </c>
      <c r="J94" s="8"/>
      <c r="K94" s="405"/>
      <c r="L94" s="411"/>
    </row>
    <row r="95" spans="1:12" x14ac:dyDescent="0.2">
      <c r="A95" s="125">
        <v>36</v>
      </c>
      <c r="B95" s="105" t="s">
        <v>319</v>
      </c>
      <c r="C95" s="88" t="s">
        <v>22</v>
      </c>
      <c r="D95" s="106" t="s">
        <v>41</v>
      </c>
      <c r="E95" s="269">
        <v>140000</v>
      </c>
      <c r="F95" s="95"/>
      <c r="G95" s="96">
        <v>280000</v>
      </c>
      <c r="H95" s="96">
        <v>280000</v>
      </c>
      <c r="I95" s="96">
        <v>280000</v>
      </c>
      <c r="J95" s="130" t="s">
        <v>174</v>
      </c>
      <c r="K95" s="88" t="s">
        <v>24</v>
      </c>
      <c r="L95" s="88" t="s">
        <v>25</v>
      </c>
    </row>
    <row r="96" spans="1:12" x14ac:dyDescent="0.2">
      <c r="A96" s="98"/>
      <c r="B96" s="99" t="s">
        <v>320</v>
      </c>
      <c r="C96" s="84" t="s">
        <v>26</v>
      </c>
      <c r="D96" s="101" t="s">
        <v>75</v>
      </c>
      <c r="E96" s="268"/>
      <c r="F96" s="103"/>
      <c r="G96" s="104"/>
      <c r="H96" s="104"/>
      <c r="I96" s="104"/>
      <c r="J96" s="92" t="s">
        <v>919</v>
      </c>
      <c r="K96" s="84" t="s">
        <v>26</v>
      </c>
      <c r="L96" s="84"/>
    </row>
    <row r="97" spans="1:12" x14ac:dyDescent="0.2">
      <c r="A97" s="125">
        <v>37</v>
      </c>
      <c r="B97" s="127" t="s">
        <v>321</v>
      </c>
      <c r="C97" s="298" t="s">
        <v>28</v>
      </c>
      <c r="D97" s="127" t="s">
        <v>41</v>
      </c>
      <c r="E97" s="143"/>
      <c r="F97" s="128">
        <v>420000</v>
      </c>
      <c r="G97" s="128">
        <v>840000</v>
      </c>
      <c r="H97" s="128">
        <v>840000</v>
      </c>
      <c r="I97" s="128">
        <v>840000</v>
      </c>
      <c r="J97" s="92" t="s">
        <v>920</v>
      </c>
      <c r="K97" s="298" t="s">
        <v>28</v>
      </c>
      <c r="L97" s="298"/>
    </row>
    <row r="98" spans="1:12" x14ac:dyDescent="0.2">
      <c r="A98" s="98"/>
      <c r="B98" s="370" t="s">
        <v>322</v>
      </c>
      <c r="C98" s="298" t="s">
        <v>151</v>
      </c>
      <c r="D98" s="140" t="s">
        <v>205</v>
      </c>
      <c r="E98" s="268"/>
      <c r="F98" s="102"/>
      <c r="G98" s="103"/>
      <c r="H98" s="104"/>
      <c r="I98" s="104"/>
      <c r="J98" s="84"/>
      <c r="K98" s="298" t="s">
        <v>151</v>
      </c>
      <c r="L98" s="84"/>
    </row>
    <row r="99" spans="1:12" x14ac:dyDescent="0.2">
      <c r="A99" s="125">
        <v>38</v>
      </c>
      <c r="B99" s="136" t="s">
        <v>273</v>
      </c>
      <c r="C99" s="84" t="s">
        <v>409</v>
      </c>
      <c r="D99" s="148" t="s">
        <v>30</v>
      </c>
      <c r="E99" s="143"/>
      <c r="F99" s="96"/>
      <c r="G99" s="128">
        <v>900000</v>
      </c>
      <c r="H99" s="128">
        <v>900000</v>
      </c>
      <c r="I99" s="128">
        <v>900000</v>
      </c>
      <c r="J99" s="303"/>
      <c r="K99" s="84" t="s">
        <v>409</v>
      </c>
      <c r="L99" s="303"/>
    </row>
    <row r="100" spans="1:12" x14ac:dyDescent="0.2">
      <c r="A100" s="98"/>
      <c r="B100" s="99" t="s">
        <v>771</v>
      </c>
      <c r="C100" s="84"/>
      <c r="D100" s="137" t="s">
        <v>206</v>
      </c>
      <c r="E100" s="268"/>
      <c r="F100" s="102"/>
      <c r="G100" s="103"/>
      <c r="H100" s="104"/>
      <c r="I100" s="104"/>
      <c r="J100" s="84"/>
      <c r="K100" s="84"/>
      <c r="L100" s="84"/>
    </row>
    <row r="101" spans="1:12" x14ac:dyDescent="0.2">
      <c r="A101" s="125">
        <v>39</v>
      </c>
      <c r="B101" s="130" t="s">
        <v>278</v>
      </c>
      <c r="C101" s="303"/>
      <c r="D101" s="127" t="s">
        <v>53</v>
      </c>
      <c r="E101" s="267"/>
      <c r="F101" s="94"/>
      <c r="G101" s="94">
        <v>480000</v>
      </c>
      <c r="H101" s="94">
        <v>480000</v>
      </c>
      <c r="I101" s="94">
        <v>480000</v>
      </c>
      <c r="J101" s="303"/>
      <c r="K101" s="303"/>
      <c r="L101" s="303"/>
    </row>
    <row r="102" spans="1:12" x14ac:dyDescent="0.2">
      <c r="A102" s="98"/>
      <c r="B102" s="140" t="s">
        <v>207</v>
      </c>
      <c r="C102" s="303"/>
      <c r="D102" s="140" t="s">
        <v>208</v>
      </c>
      <c r="E102" s="268"/>
      <c r="F102" s="102"/>
      <c r="G102" s="102"/>
      <c r="H102" s="104"/>
      <c r="I102" s="104"/>
      <c r="J102" s="303"/>
      <c r="K102" s="303"/>
      <c r="L102" s="303"/>
    </row>
    <row r="103" spans="1:12" x14ac:dyDescent="0.2">
      <c r="A103" s="125">
        <v>40</v>
      </c>
      <c r="B103" s="127" t="s">
        <v>323</v>
      </c>
      <c r="C103" s="298"/>
      <c r="D103" s="127" t="s">
        <v>53</v>
      </c>
      <c r="E103" s="267"/>
      <c r="F103" s="128"/>
      <c r="G103" s="94">
        <v>880000</v>
      </c>
      <c r="H103" s="94">
        <v>880000</v>
      </c>
      <c r="I103" s="94">
        <v>880000</v>
      </c>
      <c r="J103" s="84"/>
      <c r="K103" s="84"/>
      <c r="L103" s="84"/>
    </row>
    <row r="104" spans="1:12" x14ac:dyDescent="0.2">
      <c r="A104" s="98"/>
      <c r="B104" s="140" t="s">
        <v>324</v>
      </c>
      <c r="C104" s="84"/>
      <c r="D104" s="140" t="s">
        <v>209</v>
      </c>
      <c r="E104" s="268"/>
      <c r="F104" s="103"/>
      <c r="G104" s="102"/>
      <c r="H104" s="104"/>
      <c r="I104" s="104"/>
      <c r="J104" s="84"/>
      <c r="K104" s="84"/>
      <c r="L104" s="84"/>
    </row>
    <row r="105" spans="1:12" ht="57.75" customHeight="1" x14ac:dyDescent="0.2">
      <c r="A105" s="125">
        <v>41</v>
      </c>
      <c r="B105" s="113" t="s">
        <v>785</v>
      </c>
      <c r="C105" s="298"/>
      <c r="D105" s="85" t="s">
        <v>211</v>
      </c>
      <c r="E105" s="143"/>
      <c r="F105" s="128"/>
      <c r="G105" s="86">
        <v>320000</v>
      </c>
      <c r="H105" s="86">
        <v>320000</v>
      </c>
      <c r="I105" s="86">
        <v>320000</v>
      </c>
      <c r="J105" s="84"/>
      <c r="K105" s="84"/>
      <c r="L105" s="84"/>
    </row>
    <row r="106" spans="1:12" x14ac:dyDescent="0.2">
      <c r="A106" s="125">
        <v>42</v>
      </c>
      <c r="B106" s="136" t="s">
        <v>829</v>
      </c>
      <c r="C106" s="84"/>
      <c r="D106" s="148" t="s">
        <v>37</v>
      </c>
      <c r="E106" s="143"/>
      <c r="F106" s="128"/>
      <c r="G106" s="96">
        <v>1080000</v>
      </c>
      <c r="H106" s="96">
        <v>1080000</v>
      </c>
      <c r="I106" s="96">
        <v>1080000</v>
      </c>
      <c r="J106" s="84"/>
      <c r="K106" s="84"/>
      <c r="L106" s="84"/>
    </row>
    <row r="107" spans="1:12" x14ac:dyDescent="0.2">
      <c r="A107" s="91"/>
      <c r="B107" s="136" t="s">
        <v>830</v>
      </c>
      <c r="C107" s="298"/>
      <c r="D107" s="136" t="s">
        <v>206</v>
      </c>
      <c r="E107" s="267"/>
      <c r="F107" s="147"/>
      <c r="G107" s="94"/>
      <c r="H107" s="94"/>
      <c r="I107" s="133"/>
      <c r="J107" s="84"/>
      <c r="K107" s="84"/>
      <c r="L107" s="84"/>
    </row>
    <row r="108" spans="1:12" x14ac:dyDescent="0.2">
      <c r="A108" s="98"/>
      <c r="B108" s="99" t="s">
        <v>210</v>
      </c>
      <c r="C108" s="84"/>
      <c r="D108" s="137"/>
      <c r="E108" s="268"/>
      <c r="F108" s="103"/>
      <c r="G108" s="102"/>
      <c r="H108" s="102"/>
      <c r="I108" s="139"/>
      <c r="J108" s="84"/>
      <c r="K108" s="84"/>
      <c r="L108" s="84"/>
    </row>
    <row r="109" spans="1:12" x14ac:dyDescent="0.2">
      <c r="A109" s="125">
        <v>43</v>
      </c>
      <c r="B109" s="109" t="s">
        <v>831</v>
      </c>
      <c r="C109" s="298"/>
      <c r="D109" s="110" t="s">
        <v>70</v>
      </c>
      <c r="E109" s="143"/>
      <c r="F109" s="95"/>
      <c r="G109" s="96">
        <v>420000</v>
      </c>
      <c r="H109" s="96">
        <v>420000</v>
      </c>
      <c r="I109" s="96">
        <v>420000</v>
      </c>
      <c r="J109" s="84"/>
      <c r="K109" s="84"/>
      <c r="L109" s="84"/>
    </row>
    <row r="110" spans="1:12" x14ac:dyDescent="0.2">
      <c r="A110" s="98"/>
      <c r="B110" s="99" t="s">
        <v>832</v>
      </c>
      <c r="C110" s="84"/>
      <c r="D110" s="101" t="s">
        <v>212</v>
      </c>
      <c r="E110" s="268"/>
      <c r="F110" s="103"/>
      <c r="G110" s="104"/>
      <c r="H110" s="102"/>
      <c r="I110" s="102"/>
      <c r="J110" s="84"/>
      <c r="K110" s="84"/>
      <c r="L110" s="84"/>
    </row>
    <row r="111" spans="1:12" x14ac:dyDescent="0.2">
      <c r="A111" s="125">
        <v>44</v>
      </c>
      <c r="B111" s="130" t="s">
        <v>833</v>
      </c>
      <c r="C111" s="298"/>
      <c r="D111" s="110" t="s">
        <v>213</v>
      </c>
      <c r="E111" s="274"/>
      <c r="F111" s="96"/>
      <c r="G111" s="95">
        <v>150000</v>
      </c>
      <c r="H111" s="96">
        <v>150000</v>
      </c>
      <c r="I111" s="95">
        <v>150000</v>
      </c>
      <c r="J111" s="303"/>
      <c r="K111" s="303"/>
      <c r="L111" s="303"/>
    </row>
    <row r="112" spans="1:12" x14ac:dyDescent="0.2">
      <c r="A112" s="98"/>
      <c r="B112" s="140" t="s">
        <v>320</v>
      </c>
      <c r="C112" s="363"/>
      <c r="D112" s="101" t="s">
        <v>60</v>
      </c>
      <c r="E112" s="268"/>
      <c r="F112" s="104"/>
      <c r="G112" s="103"/>
      <c r="H112" s="102"/>
      <c r="I112" s="149"/>
      <c r="J112" s="363"/>
      <c r="K112" s="363"/>
      <c r="L112" s="363"/>
    </row>
    <row r="113" spans="1:12" x14ac:dyDescent="0.2">
      <c r="A113" s="34"/>
      <c r="B113" s="136"/>
      <c r="C113" s="136"/>
      <c r="D113" s="136"/>
      <c r="E113" s="270"/>
      <c r="F113" s="147"/>
      <c r="G113" s="147"/>
      <c r="H113" s="147"/>
      <c r="I113" s="147"/>
      <c r="J113" s="147"/>
      <c r="K113" s="136"/>
      <c r="L113" s="136">
        <v>50</v>
      </c>
    </row>
    <row r="114" spans="1:12" s="121" customFormat="1" x14ac:dyDescent="0.2">
      <c r="A114" s="405" t="s">
        <v>9</v>
      </c>
      <c r="B114" s="405" t="s">
        <v>10</v>
      </c>
      <c r="C114" s="264" t="s">
        <v>11</v>
      </c>
      <c r="D114" s="264" t="s">
        <v>12</v>
      </c>
      <c r="E114" s="413" t="s">
        <v>13</v>
      </c>
      <c r="F114" s="414"/>
      <c r="G114" s="414"/>
      <c r="H114" s="414"/>
      <c r="I114" s="415"/>
      <c r="J114" s="264" t="s">
        <v>14</v>
      </c>
      <c r="K114" s="405" t="s">
        <v>15</v>
      </c>
      <c r="L114" s="411" t="s">
        <v>16</v>
      </c>
    </row>
    <row r="115" spans="1:12" s="121" customFormat="1" x14ac:dyDescent="0.2">
      <c r="A115" s="405"/>
      <c r="B115" s="405"/>
      <c r="C115" s="7" t="s">
        <v>17</v>
      </c>
      <c r="D115" s="7" t="s">
        <v>762</v>
      </c>
      <c r="E115" s="263">
        <v>2561</v>
      </c>
      <c r="F115" s="264">
        <v>2562</v>
      </c>
      <c r="G115" s="264">
        <v>2563</v>
      </c>
      <c r="H115" s="264">
        <v>2564</v>
      </c>
      <c r="I115" s="264">
        <v>2565</v>
      </c>
      <c r="J115" s="7" t="s">
        <v>19</v>
      </c>
      <c r="K115" s="405"/>
      <c r="L115" s="411"/>
    </row>
    <row r="116" spans="1:12" s="121" customFormat="1" x14ac:dyDescent="0.2">
      <c r="A116" s="405"/>
      <c r="B116" s="405"/>
      <c r="C116" s="9"/>
      <c r="D116" s="8" t="s">
        <v>763</v>
      </c>
      <c r="E116" s="266" t="s">
        <v>20</v>
      </c>
      <c r="F116" s="9" t="s">
        <v>20</v>
      </c>
      <c r="G116" s="9" t="s">
        <v>20</v>
      </c>
      <c r="H116" s="9" t="s">
        <v>20</v>
      </c>
      <c r="I116" s="9" t="s">
        <v>20</v>
      </c>
      <c r="J116" s="8"/>
      <c r="K116" s="405"/>
      <c r="L116" s="411"/>
    </row>
    <row r="117" spans="1:12" x14ac:dyDescent="0.2">
      <c r="A117" s="125">
        <v>45</v>
      </c>
      <c r="B117" s="109" t="s">
        <v>834</v>
      </c>
      <c r="C117" s="88" t="s">
        <v>22</v>
      </c>
      <c r="D117" s="148" t="s">
        <v>911</v>
      </c>
      <c r="E117" s="143">
        <v>360000</v>
      </c>
      <c r="F117" s="95"/>
      <c r="G117" s="96">
        <v>700000</v>
      </c>
      <c r="H117" s="128">
        <v>700000</v>
      </c>
      <c r="I117" s="128">
        <v>700000</v>
      </c>
      <c r="J117" s="130" t="s">
        <v>174</v>
      </c>
      <c r="K117" s="88" t="s">
        <v>24</v>
      </c>
      <c r="L117" s="88" t="s">
        <v>25</v>
      </c>
    </row>
    <row r="118" spans="1:12" x14ac:dyDescent="0.2">
      <c r="A118" s="98"/>
      <c r="B118" s="99" t="s">
        <v>835</v>
      </c>
      <c r="C118" s="84" t="s">
        <v>26</v>
      </c>
      <c r="D118" s="101" t="s">
        <v>912</v>
      </c>
      <c r="E118" s="268"/>
      <c r="F118" s="103"/>
      <c r="G118" s="104"/>
      <c r="H118" s="104"/>
      <c r="I118" s="104"/>
      <c r="J118" s="92" t="s">
        <v>919</v>
      </c>
      <c r="K118" s="84" t="s">
        <v>26</v>
      </c>
      <c r="L118" s="84"/>
    </row>
    <row r="119" spans="1:12" x14ac:dyDescent="0.2">
      <c r="A119" s="125">
        <v>46</v>
      </c>
      <c r="B119" s="130" t="s">
        <v>325</v>
      </c>
      <c r="C119" s="298" t="s">
        <v>28</v>
      </c>
      <c r="D119" s="130" t="s">
        <v>41</v>
      </c>
      <c r="E119" s="269">
        <v>500000</v>
      </c>
      <c r="F119" s="95"/>
      <c r="G119" s="96">
        <v>1000000</v>
      </c>
      <c r="H119" s="96">
        <v>1000000</v>
      </c>
      <c r="I119" s="96">
        <v>1000000</v>
      </c>
      <c r="J119" s="92" t="s">
        <v>920</v>
      </c>
      <c r="K119" s="298" t="s">
        <v>28</v>
      </c>
      <c r="L119" s="298"/>
    </row>
    <row r="120" spans="1:12" x14ac:dyDescent="0.2">
      <c r="A120" s="98"/>
      <c r="B120" s="140" t="s">
        <v>176</v>
      </c>
      <c r="C120" s="298" t="s">
        <v>151</v>
      </c>
      <c r="D120" s="140" t="s">
        <v>214</v>
      </c>
      <c r="E120" s="268"/>
      <c r="F120" s="103"/>
      <c r="G120" s="104"/>
      <c r="H120" s="104"/>
      <c r="I120" s="104"/>
      <c r="J120" s="84"/>
      <c r="K120" s="298" t="s">
        <v>151</v>
      </c>
      <c r="L120" s="84"/>
    </row>
    <row r="121" spans="1:12" x14ac:dyDescent="0.2">
      <c r="A121" s="125">
        <v>47</v>
      </c>
      <c r="B121" s="109" t="s">
        <v>279</v>
      </c>
      <c r="C121" s="84" t="s">
        <v>409</v>
      </c>
      <c r="D121" s="148" t="s">
        <v>215</v>
      </c>
      <c r="E121" s="143"/>
      <c r="F121" s="95"/>
      <c r="G121" s="96">
        <v>200000</v>
      </c>
      <c r="H121" s="96">
        <v>200000</v>
      </c>
      <c r="I121" s="96">
        <v>200000</v>
      </c>
      <c r="J121" s="303"/>
      <c r="K121" s="84" t="s">
        <v>409</v>
      </c>
      <c r="L121" s="303"/>
    </row>
    <row r="122" spans="1:12" x14ac:dyDescent="0.2">
      <c r="A122" s="98"/>
      <c r="B122" s="99" t="s">
        <v>216</v>
      </c>
      <c r="C122" s="84"/>
      <c r="D122" s="137" t="s">
        <v>59</v>
      </c>
      <c r="E122" s="268"/>
      <c r="F122" s="103"/>
      <c r="G122" s="102"/>
      <c r="H122" s="104"/>
      <c r="I122" s="104"/>
      <c r="J122" s="84"/>
      <c r="K122" s="84"/>
      <c r="L122" s="84"/>
    </row>
    <row r="123" spans="1:12" x14ac:dyDescent="0.2">
      <c r="A123" s="125">
        <v>48</v>
      </c>
      <c r="B123" s="130" t="s">
        <v>217</v>
      </c>
      <c r="C123" s="303"/>
      <c r="D123" s="130" t="s">
        <v>147</v>
      </c>
      <c r="E123" s="143"/>
      <c r="F123" s="95"/>
      <c r="G123" s="96">
        <v>2500000</v>
      </c>
      <c r="H123" s="96">
        <v>2500000</v>
      </c>
      <c r="I123" s="96">
        <v>2500000</v>
      </c>
      <c r="J123" s="303"/>
      <c r="K123" s="303"/>
      <c r="L123" s="303"/>
    </row>
    <row r="124" spans="1:12" x14ac:dyDescent="0.2">
      <c r="A124" s="98"/>
      <c r="B124" s="140" t="s">
        <v>218</v>
      </c>
      <c r="C124" s="303"/>
      <c r="D124" s="140" t="s">
        <v>219</v>
      </c>
      <c r="E124" s="268"/>
      <c r="F124" s="103"/>
      <c r="G124" s="104"/>
      <c r="H124" s="102"/>
      <c r="I124" s="102"/>
      <c r="J124" s="303"/>
      <c r="K124" s="303"/>
      <c r="L124" s="303"/>
    </row>
    <row r="125" spans="1:12" s="2" customFormat="1" x14ac:dyDescent="0.2">
      <c r="A125" s="125">
        <v>49</v>
      </c>
      <c r="B125" s="105" t="s">
        <v>185</v>
      </c>
      <c r="C125" s="298"/>
      <c r="D125" s="13" t="s">
        <v>147</v>
      </c>
      <c r="E125" s="30"/>
      <c r="F125" s="30"/>
      <c r="G125" s="30">
        <v>1200000</v>
      </c>
      <c r="H125" s="30">
        <v>1200000</v>
      </c>
      <c r="I125" s="30">
        <v>1200000</v>
      </c>
      <c r="J125" s="84"/>
      <c r="K125" s="84"/>
      <c r="L125" s="84"/>
    </row>
    <row r="126" spans="1:12" s="2" customFormat="1" x14ac:dyDescent="0.2">
      <c r="A126" s="98"/>
      <c r="B126" s="18" t="s">
        <v>889</v>
      </c>
      <c r="C126" s="84"/>
      <c r="D126" s="20" t="s">
        <v>890</v>
      </c>
      <c r="E126" s="21"/>
      <c r="F126" s="20"/>
      <c r="G126" s="21"/>
      <c r="H126" s="29"/>
      <c r="I126" s="29"/>
      <c r="J126" s="84"/>
      <c r="K126" s="84"/>
      <c r="L126" s="84"/>
    </row>
    <row r="127" spans="1:12" s="50" customFormat="1" ht="37.5" x14ac:dyDescent="0.3">
      <c r="A127" s="371">
        <v>50</v>
      </c>
      <c r="B127" s="45" t="s">
        <v>220</v>
      </c>
      <c r="C127" s="298"/>
      <c r="D127" s="47" t="s">
        <v>221</v>
      </c>
      <c r="E127" s="275"/>
      <c r="F127" s="150"/>
      <c r="G127" s="48">
        <v>1500000</v>
      </c>
      <c r="H127" s="48">
        <v>1500000</v>
      </c>
      <c r="I127" s="48">
        <v>1500000</v>
      </c>
      <c r="J127" s="84"/>
      <c r="K127" s="84"/>
      <c r="L127" s="84"/>
    </row>
    <row r="128" spans="1:12" s="50" customFormat="1" ht="37.5" x14ac:dyDescent="0.3">
      <c r="A128" s="371">
        <v>51</v>
      </c>
      <c r="B128" s="45" t="s">
        <v>222</v>
      </c>
      <c r="C128" s="84"/>
      <c r="D128" s="47" t="s">
        <v>88</v>
      </c>
      <c r="E128" s="275">
        <v>150000</v>
      </c>
      <c r="F128" s="150"/>
      <c r="G128" s="48">
        <v>1000000</v>
      </c>
      <c r="H128" s="48">
        <v>1000000</v>
      </c>
      <c r="I128" s="48">
        <v>1000000</v>
      </c>
      <c r="J128" s="84"/>
      <c r="K128" s="84"/>
      <c r="L128" s="84"/>
    </row>
    <row r="129" spans="1:12" s="74" customFormat="1" x14ac:dyDescent="0.2">
      <c r="A129" s="108">
        <v>52</v>
      </c>
      <c r="B129" s="70" t="s">
        <v>280</v>
      </c>
      <c r="C129" s="298"/>
      <c r="D129" s="70" t="s">
        <v>41</v>
      </c>
      <c r="E129" s="276"/>
      <c r="F129" s="73"/>
      <c r="G129" s="72">
        <v>340000</v>
      </c>
      <c r="H129" s="72">
        <v>340000</v>
      </c>
      <c r="I129" s="72">
        <v>340000</v>
      </c>
      <c r="J129" s="298"/>
      <c r="K129" s="298"/>
      <c r="L129" s="298"/>
    </row>
    <row r="130" spans="1:12" s="74" customFormat="1" x14ac:dyDescent="0.2">
      <c r="A130" s="111"/>
      <c r="B130" s="154" t="s">
        <v>223</v>
      </c>
      <c r="C130" s="84"/>
      <c r="D130" s="154" t="s">
        <v>224</v>
      </c>
      <c r="E130" s="277"/>
      <c r="F130" s="156"/>
      <c r="G130" s="157"/>
      <c r="H130" s="157"/>
      <c r="I130" s="155"/>
      <c r="J130" s="298"/>
      <c r="K130" s="298"/>
      <c r="L130" s="298"/>
    </row>
    <row r="131" spans="1:12" s="2" customFormat="1" x14ac:dyDescent="0.2">
      <c r="A131" s="125">
        <v>53</v>
      </c>
      <c r="B131" s="105" t="s">
        <v>185</v>
      </c>
      <c r="C131" s="25"/>
      <c r="D131" s="13" t="s">
        <v>70</v>
      </c>
      <c r="E131" s="30"/>
      <c r="F131" s="30"/>
      <c r="G131" s="30">
        <v>1212000</v>
      </c>
      <c r="H131" s="30">
        <v>1212000</v>
      </c>
      <c r="I131" s="30">
        <v>1212000</v>
      </c>
      <c r="J131" s="19"/>
      <c r="K131" s="25"/>
      <c r="L131" s="25"/>
    </row>
    <row r="132" spans="1:12" s="2" customFormat="1" x14ac:dyDescent="0.2">
      <c r="A132" s="98"/>
      <c r="B132" s="18" t="s">
        <v>886</v>
      </c>
      <c r="C132" s="19"/>
      <c r="D132" s="20" t="s">
        <v>887</v>
      </c>
      <c r="E132" s="21"/>
      <c r="F132" s="20"/>
      <c r="G132" s="21"/>
      <c r="H132" s="29"/>
      <c r="I132" s="29"/>
      <c r="J132" s="19"/>
      <c r="K132" s="19"/>
      <c r="L132" s="19"/>
    </row>
    <row r="133" spans="1:12" s="74" customFormat="1" x14ac:dyDescent="0.2">
      <c r="A133" s="108">
        <v>54</v>
      </c>
      <c r="B133" s="70" t="s">
        <v>787</v>
      </c>
      <c r="C133" s="84"/>
      <c r="D133" s="70" t="s">
        <v>41</v>
      </c>
      <c r="E133" s="276"/>
      <c r="F133" s="73"/>
      <c r="G133" s="72">
        <v>200000</v>
      </c>
      <c r="H133" s="72">
        <v>200000</v>
      </c>
      <c r="I133" s="72">
        <v>200000</v>
      </c>
      <c r="J133" s="84"/>
      <c r="K133" s="84"/>
      <c r="L133" s="84"/>
    </row>
    <row r="134" spans="1:12" s="74" customFormat="1" x14ac:dyDescent="0.2">
      <c r="A134" s="111"/>
      <c r="B134" s="154" t="s">
        <v>788</v>
      </c>
      <c r="C134" s="297"/>
      <c r="D134" s="154" t="s">
        <v>90</v>
      </c>
      <c r="E134" s="277"/>
      <c r="F134" s="156"/>
      <c r="G134" s="157"/>
      <c r="H134" s="157"/>
      <c r="I134" s="155"/>
      <c r="J134" s="297"/>
      <c r="K134" s="297"/>
      <c r="L134" s="297"/>
    </row>
    <row r="135" spans="1:12" x14ac:dyDescent="0.2">
      <c r="A135" s="34"/>
      <c r="B135" s="136"/>
      <c r="C135" s="136"/>
      <c r="D135" s="136"/>
      <c r="E135" s="270"/>
      <c r="F135" s="147"/>
      <c r="G135" s="147"/>
      <c r="H135" s="147"/>
      <c r="I135" s="147"/>
      <c r="J135" s="147"/>
      <c r="K135" s="136"/>
      <c r="L135" s="136">
        <v>51</v>
      </c>
    </row>
    <row r="136" spans="1:12" s="121" customFormat="1" x14ac:dyDescent="0.2">
      <c r="A136" s="405" t="s">
        <v>9</v>
      </c>
      <c r="B136" s="405" t="s">
        <v>10</v>
      </c>
      <c r="C136" s="250" t="s">
        <v>11</v>
      </c>
      <c r="D136" s="250" t="s">
        <v>12</v>
      </c>
      <c r="E136" s="413" t="s">
        <v>13</v>
      </c>
      <c r="F136" s="414"/>
      <c r="G136" s="414"/>
      <c r="H136" s="414"/>
      <c r="I136" s="415"/>
      <c r="J136" s="250" t="s">
        <v>14</v>
      </c>
      <c r="K136" s="405" t="s">
        <v>15</v>
      </c>
      <c r="L136" s="411" t="s">
        <v>16</v>
      </c>
    </row>
    <row r="137" spans="1:12" s="121" customFormat="1" x14ac:dyDescent="0.2">
      <c r="A137" s="405"/>
      <c r="B137" s="405"/>
      <c r="C137" s="7" t="s">
        <v>17</v>
      </c>
      <c r="D137" s="7" t="s">
        <v>762</v>
      </c>
      <c r="E137" s="261">
        <v>2561</v>
      </c>
      <c r="F137" s="250">
        <v>2562</v>
      </c>
      <c r="G137" s="250">
        <v>2563</v>
      </c>
      <c r="H137" s="250">
        <v>2564</v>
      </c>
      <c r="I137" s="250">
        <v>2565</v>
      </c>
      <c r="J137" s="7" t="s">
        <v>19</v>
      </c>
      <c r="K137" s="405"/>
      <c r="L137" s="411"/>
    </row>
    <row r="138" spans="1:12" s="121" customFormat="1" x14ac:dyDescent="0.2">
      <c r="A138" s="405"/>
      <c r="B138" s="405"/>
      <c r="C138" s="7"/>
      <c r="D138" s="8" t="s">
        <v>763</v>
      </c>
      <c r="E138" s="266" t="s">
        <v>20</v>
      </c>
      <c r="F138" s="9" t="s">
        <v>20</v>
      </c>
      <c r="G138" s="9" t="s">
        <v>20</v>
      </c>
      <c r="H138" s="9" t="s">
        <v>20</v>
      </c>
      <c r="I138" s="9" t="s">
        <v>20</v>
      </c>
      <c r="J138" s="8"/>
      <c r="K138" s="405"/>
      <c r="L138" s="411"/>
    </row>
    <row r="139" spans="1:12" x14ac:dyDescent="0.2">
      <c r="A139" s="108">
        <v>55</v>
      </c>
      <c r="B139" s="130" t="s">
        <v>271</v>
      </c>
      <c r="C139" s="88" t="s">
        <v>22</v>
      </c>
      <c r="D139" s="130" t="s">
        <v>53</v>
      </c>
      <c r="E139" s="278">
        <v>140000</v>
      </c>
      <c r="F139" s="96"/>
      <c r="G139" s="96">
        <v>280000</v>
      </c>
      <c r="H139" s="96">
        <v>280000</v>
      </c>
      <c r="I139" s="96">
        <v>280000</v>
      </c>
      <c r="J139" s="130" t="s">
        <v>174</v>
      </c>
      <c r="K139" s="88" t="s">
        <v>24</v>
      </c>
      <c r="L139" s="88" t="s">
        <v>25</v>
      </c>
    </row>
    <row r="140" spans="1:12" x14ac:dyDescent="0.2">
      <c r="A140" s="111"/>
      <c r="B140" s="140" t="s">
        <v>900</v>
      </c>
      <c r="C140" s="84" t="s">
        <v>26</v>
      </c>
      <c r="D140" s="140" t="s">
        <v>75</v>
      </c>
      <c r="E140" s="279"/>
      <c r="F140" s="104"/>
      <c r="G140" s="104"/>
      <c r="H140" s="104"/>
      <c r="I140" s="104"/>
      <c r="J140" s="92" t="s">
        <v>919</v>
      </c>
      <c r="K140" s="84" t="s">
        <v>26</v>
      </c>
      <c r="L140" s="84"/>
    </row>
    <row r="141" spans="1:12" x14ac:dyDescent="0.2">
      <c r="A141" s="108">
        <v>56</v>
      </c>
      <c r="B141" s="130" t="s">
        <v>326</v>
      </c>
      <c r="C141" s="298" t="s">
        <v>28</v>
      </c>
      <c r="D141" s="130" t="s">
        <v>30</v>
      </c>
      <c r="E141" s="143">
        <v>175000</v>
      </c>
      <c r="F141" s="95"/>
      <c r="G141" s="96">
        <v>250000</v>
      </c>
      <c r="H141" s="96">
        <v>250000</v>
      </c>
      <c r="I141" s="96">
        <v>250000</v>
      </c>
      <c r="J141" s="92" t="s">
        <v>920</v>
      </c>
      <c r="K141" s="298" t="s">
        <v>28</v>
      </c>
      <c r="L141" s="298"/>
    </row>
    <row r="142" spans="1:12" x14ac:dyDescent="0.2">
      <c r="A142" s="111"/>
      <c r="B142" s="140" t="s">
        <v>327</v>
      </c>
      <c r="C142" s="298" t="s">
        <v>151</v>
      </c>
      <c r="D142" s="140" t="s">
        <v>90</v>
      </c>
      <c r="E142" s="268"/>
      <c r="F142" s="103"/>
      <c r="G142" s="104"/>
      <c r="H142" s="104"/>
      <c r="I142" s="104"/>
      <c r="J142" s="84"/>
      <c r="K142" s="298" t="s">
        <v>151</v>
      </c>
      <c r="L142" s="84"/>
    </row>
    <row r="143" spans="1:12" x14ac:dyDescent="0.2">
      <c r="A143" s="108">
        <v>57</v>
      </c>
      <c r="B143" s="130" t="s">
        <v>281</v>
      </c>
      <c r="C143" s="84" t="s">
        <v>409</v>
      </c>
      <c r="D143" s="130" t="s">
        <v>30</v>
      </c>
      <c r="E143" s="143">
        <v>225000</v>
      </c>
      <c r="F143" s="95"/>
      <c r="G143" s="96">
        <v>750000</v>
      </c>
      <c r="H143" s="96">
        <v>750000</v>
      </c>
      <c r="I143" s="96">
        <v>750000</v>
      </c>
      <c r="J143" s="303"/>
      <c r="K143" s="84" t="s">
        <v>409</v>
      </c>
      <c r="L143" s="303"/>
    </row>
    <row r="144" spans="1:12" x14ac:dyDescent="0.2">
      <c r="A144" s="111"/>
      <c r="B144" s="140" t="s">
        <v>225</v>
      </c>
      <c r="C144" s="84"/>
      <c r="D144" s="140" t="s">
        <v>178</v>
      </c>
      <c r="E144" s="268"/>
      <c r="F144" s="103"/>
      <c r="G144" s="104"/>
      <c r="H144" s="104"/>
      <c r="I144" s="104"/>
      <c r="J144" s="84"/>
      <c r="K144" s="84"/>
      <c r="L144" s="84"/>
    </row>
    <row r="145" spans="1:12" x14ac:dyDescent="0.2">
      <c r="A145" s="108">
        <v>58</v>
      </c>
      <c r="B145" s="109" t="s">
        <v>282</v>
      </c>
      <c r="C145" s="303"/>
      <c r="D145" s="110" t="s">
        <v>226</v>
      </c>
      <c r="E145" s="269">
        <v>60000</v>
      </c>
      <c r="F145" s="95"/>
      <c r="G145" s="96"/>
      <c r="H145" s="96">
        <v>360000</v>
      </c>
      <c r="I145" s="96">
        <v>360000</v>
      </c>
      <c r="J145" s="303"/>
      <c r="K145" s="303"/>
      <c r="L145" s="303"/>
    </row>
    <row r="146" spans="1:12" x14ac:dyDescent="0.2">
      <c r="A146" s="111"/>
      <c r="B146" s="99" t="s">
        <v>227</v>
      </c>
      <c r="C146" s="303"/>
      <c r="D146" s="101" t="s">
        <v>228</v>
      </c>
      <c r="E146" s="268"/>
      <c r="F146" s="103"/>
      <c r="G146" s="104"/>
      <c r="H146" s="104"/>
      <c r="I146" s="104"/>
      <c r="J146" s="303"/>
      <c r="K146" s="303"/>
      <c r="L146" s="303"/>
    </row>
    <row r="147" spans="1:12" x14ac:dyDescent="0.2">
      <c r="A147" s="108">
        <v>59</v>
      </c>
      <c r="B147" s="109" t="s">
        <v>283</v>
      </c>
      <c r="C147" s="298"/>
      <c r="D147" s="110" t="s">
        <v>41</v>
      </c>
      <c r="E147" s="143"/>
      <c r="F147" s="128"/>
      <c r="G147" s="128">
        <v>200000</v>
      </c>
      <c r="H147" s="128">
        <v>200000</v>
      </c>
      <c r="I147" s="128">
        <v>200000</v>
      </c>
      <c r="J147" s="84"/>
      <c r="K147" s="84"/>
      <c r="L147" s="84"/>
    </row>
    <row r="148" spans="1:12" x14ac:dyDescent="0.2">
      <c r="A148" s="111"/>
      <c r="B148" s="99" t="s">
        <v>229</v>
      </c>
      <c r="C148" s="100"/>
      <c r="D148" s="101" t="s">
        <v>90</v>
      </c>
      <c r="E148" s="268"/>
      <c r="F148" s="102"/>
      <c r="G148" s="103"/>
      <c r="H148" s="104"/>
      <c r="I148" s="104"/>
      <c r="J148" s="84"/>
      <c r="K148" s="84"/>
      <c r="L148" s="84"/>
    </row>
    <row r="149" spans="1:12" x14ac:dyDescent="0.2">
      <c r="A149" s="108">
        <v>60</v>
      </c>
      <c r="B149" s="109" t="s">
        <v>283</v>
      </c>
      <c r="C149" s="92"/>
      <c r="D149" s="110" t="s">
        <v>53</v>
      </c>
      <c r="E149" s="143"/>
      <c r="F149" s="128">
        <v>100000</v>
      </c>
      <c r="G149" s="128"/>
      <c r="H149" s="96">
        <v>240000</v>
      </c>
      <c r="I149" s="96">
        <v>240000</v>
      </c>
      <c r="J149" s="92"/>
      <c r="K149" s="92"/>
      <c r="L149" s="92"/>
    </row>
    <row r="150" spans="1:12" x14ac:dyDescent="0.2">
      <c r="A150" s="111"/>
      <c r="B150" s="99" t="s">
        <v>230</v>
      </c>
      <c r="C150" s="303"/>
      <c r="D150" s="101" t="s">
        <v>80</v>
      </c>
      <c r="E150" s="268"/>
      <c r="F150" s="102"/>
      <c r="G150" s="103"/>
      <c r="H150" s="104"/>
      <c r="I150" s="104"/>
      <c r="J150" s="303"/>
      <c r="K150" s="303"/>
      <c r="L150" s="303"/>
    </row>
    <row r="151" spans="1:12" ht="37.5" x14ac:dyDescent="0.2">
      <c r="A151" s="371">
        <v>61</v>
      </c>
      <c r="B151" s="308" t="s">
        <v>789</v>
      </c>
      <c r="C151" s="298"/>
      <c r="D151" s="47" t="s">
        <v>215</v>
      </c>
      <c r="E151" s="273"/>
      <c r="F151" s="306"/>
      <c r="G151" s="307">
        <v>200000</v>
      </c>
      <c r="H151" s="307">
        <v>200000</v>
      </c>
      <c r="I151" s="307">
        <v>200000</v>
      </c>
      <c r="J151" s="298"/>
      <c r="K151" s="298"/>
      <c r="L151" s="298"/>
    </row>
    <row r="152" spans="1:12" ht="22.5" customHeight="1" x14ac:dyDescent="0.2">
      <c r="A152" s="125">
        <v>62</v>
      </c>
      <c r="B152" s="109" t="s">
        <v>284</v>
      </c>
      <c r="C152" s="100"/>
      <c r="D152" s="110" t="s">
        <v>231</v>
      </c>
      <c r="E152" s="143"/>
      <c r="F152" s="128"/>
      <c r="G152" s="128">
        <v>1500000</v>
      </c>
      <c r="H152" s="128">
        <v>1500000</v>
      </c>
      <c r="I152" s="128">
        <v>1500000</v>
      </c>
      <c r="J152" s="100"/>
      <c r="K152" s="100"/>
      <c r="L152" s="100"/>
    </row>
    <row r="153" spans="1:12" x14ac:dyDescent="0.2">
      <c r="A153" s="98"/>
      <c r="B153" s="99" t="s">
        <v>232</v>
      </c>
      <c r="C153" s="92"/>
      <c r="D153" s="101" t="s">
        <v>233</v>
      </c>
      <c r="E153" s="268"/>
      <c r="F153" s="102"/>
      <c r="G153" s="102"/>
      <c r="H153" s="104"/>
      <c r="I153" s="104"/>
      <c r="J153" s="92"/>
      <c r="K153" s="92"/>
      <c r="L153" s="92"/>
    </row>
    <row r="154" spans="1:12" x14ac:dyDescent="0.2">
      <c r="A154" s="125">
        <v>63</v>
      </c>
      <c r="B154" s="109" t="s">
        <v>283</v>
      </c>
      <c r="C154" s="100"/>
      <c r="D154" s="110" t="s">
        <v>41</v>
      </c>
      <c r="E154" s="143"/>
      <c r="F154" s="128"/>
      <c r="G154" s="128">
        <v>400000</v>
      </c>
      <c r="H154" s="128">
        <v>400000</v>
      </c>
      <c r="I154" s="128">
        <v>400000</v>
      </c>
      <c r="J154" s="100"/>
      <c r="K154" s="100"/>
      <c r="L154" s="100"/>
    </row>
    <row r="155" spans="1:12" s="89" customFormat="1" x14ac:dyDescent="0.2">
      <c r="A155" s="98"/>
      <c r="B155" s="299" t="s">
        <v>234</v>
      </c>
      <c r="C155" s="159"/>
      <c r="D155" s="256" t="s">
        <v>60</v>
      </c>
      <c r="E155" s="300"/>
      <c r="F155" s="302"/>
      <c r="G155" s="302"/>
      <c r="H155" s="257"/>
      <c r="I155" s="257"/>
      <c r="J155" s="159"/>
      <c r="K155" s="159"/>
      <c r="L155" s="159"/>
    </row>
    <row r="156" spans="1:12" s="89" customFormat="1" x14ac:dyDescent="0.2">
      <c r="A156" s="34"/>
      <c r="B156" s="316"/>
      <c r="C156" s="259"/>
      <c r="D156" s="316"/>
      <c r="E156" s="359"/>
      <c r="F156" s="360"/>
      <c r="G156" s="360"/>
      <c r="H156" s="361"/>
      <c r="I156" s="361"/>
      <c r="J156" s="259"/>
      <c r="K156" s="259"/>
      <c r="L156" s="259">
        <v>52</v>
      </c>
    </row>
    <row r="157" spans="1:12" x14ac:dyDescent="0.2">
      <c r="A157" s="34"/>
      <c r="B157" s="136"/>
      <c r="C157" s="136"/>
      <c r="D157" s="136"/>
      <c r="E157" s="270"/>
      <c r="F157" s="147"/>
      <c r="G157" s="147"/>
      <c r="H157" s="147"/>
      <c r="I157" s="147"/>
      <c r="J157" s="147"/>
      <c r="K157" s="136"/>
      <c r="L157" s="136"/>
    </row>
    <row r="158" spans="1:12" s="121" customFormat="1" x14ac:dyDescent="0.2">
      <c r="A158" s="405" t="s">
        <v>9</v>
      </c>
      <c r="B158" s="405" t="s">
        <v>10</v>
      </c>
      <c r="C158" s="250" t="s">
        <v>11</v>
      </c>
      <c r="D158" s="250" t="s">
        <v>12</v>
      </c>
      <c r="E158" s="413" t="s">
        <v>13</v>
      </c>
      <c r="F158" s="414"/>
      <c r="G158" s="414"/>
      <c r="H158" s="414"/>
      <c r="I158" s="415"/>
      <c r="J158" s="250" t="s">
        <v>14</v>
      </c>
      <c r="K158" s="405" t="s">
        <v>15</v>
      </c>
      <c r="L158" s="411" t="s">
        <v>16</v>
      </c>
    </row>
    <row r="159" spans="1:12" s="121" customFormat="1" x14ac:dyDescent="0.2">
      <c r="A159" s="405"/>
      <c r="B159" s="405"/>
      <c r="C159" s="7" t="s">
        <v>17</v>
      </c>
      <c r="D159" s="7" t="s">
        <v>762</v>
      </c>
      <c r="E159" s="261">
        <v>2561</v>
      </c>
      <c r="F159" s="250">
        <v>2562</v>
      </c>
      <c r="G159" s="250">
        <v>2563</v>
      </c>
      <c r="H159" s="250">
        <v>2564</v>
      </c>
      <c r="I159" s="250">
        <v>2565</v>
      </c>
      <c r="J159" s="7" t="s">
        <v>19</v>
      </c>
      <c r="K159" s="405"/>
      <c r="L159" s="411"/>
    </row>
    <row r="160" spans="1:12" s="121" customFormat="1" x14ac:dyDescent="0.2">
      <c r="A160" s="405"/>
      <c r="B160" s="405"/>
      <c r="C160" s="9"/>
      <c r="D160" s="9" t="s">
        <v>763</v>
      </c>
      <c r="E160" s="266" t="s">
        <v>20</v>
      </c>
      <c r="F160" s="9" t="s">
        <v>20</v>
      </c>
      <c r="G160" s="9" t="s">
        <v>20</v>
      </c>
      <c r="H160" s="9" t="s">
        <v>20</v>
      </c>
      <c r="I160" s="9" t="s">
        <v>20</v>
      </c>
      <c r="J160" s="8"/>
      <c r="K160" s="405"/>
      <c r="L160" s="411"/>
    </row>
    <row r="161" spans="1:12" x14ac:dyDescent="0.2">
      <c r="A161" s="125">
        <v>64</v>
      </c>
      <c r="B161" s="109" t="s">
        <v>283</v>
      </c>
      <c r="C161" s="127" t="s">
        <v>110</v>
      </c>
      <c r="D161" s="110" t="s">
        <v>41</v>
      </c>
      <c r="E161" s="143"/>
      <c r="F161" s="128"/>
      <c r="G161" s="96">
        <v>180000</v>
      </c>
      <c r="H161" s="96">
        <v>180000</v>
      </c>
      <c r="I161" s="96">
        <v>180000</v>
      </c>
      <c r="J161" s="130" t="s">
        <v>174</v>
      </c>
      <c r="K161" s="127" t="s">
        <v>24</v>
      </c>
      <c r="L161" s="127" t="s">
        <v>25</v>
      </c>
    </row>
    <row r="162" spans="1:12" x14ac:dyDescent="0.2">
      <c r="A162" s="98"/>
      <c r="B162" s="99" t="s">
        <v>235</v>
      </c>
      <c r="C162" s="100" t="s">
        <v>98</v>
      </c>
      <c r="D162" s="101" t="s">
        <v>73</v>
      </c>
      <c r="E162" s="268"/>
      <c r="F162" s="103"/>
      <c r="G162" s="102"/>
      <c r="H162" s="102"/>
      <c r="I162" s="102"/>
      <c r="J162" s="92" t="s">
        <v>919</v>
      </c>
      <c r="K162" s="100" t="s">
        <v>26</v>
      </c>
      <c r="L162" s="100"/>
    </row>
    <row r="163" spans="1:12" x14ac:dyDescent="0.2">
      <c r="A163" s="125">
        <v>65</v>
      </c>
      <c r="B163" s="109" t="s">
        <v>326</v>
      </c>
      <c r="C163" s="92" t="s">
        <v>28</v>
      </c>
      <c r="D163" s="110" t="s">
        <v>50</v>
      </c>
      <c r="E163" s="143"/>
      <c r="F163" s="95"/>
      <c r="G163" s="96">
        <v>300000</v>
      </c>
      <c r="H163" s="128">
        <v>300000</v>
      </c>
      <c r="I163" s="128">
        <v>300000</v>
      </c>
      <c r="J163" s="92" t="s">
        <v>920</v>
      </c>
      <c r="K163" s="100" t="s">
        <v>28</v>
      </c>
      <c r="L163" s="92"/>
    </row>
    <row r="164" spans="1:12" x14ac:dyDescent="0.2">
      <c r="A164" s="98"/>
      <c r="B164" s="99" t="s">
        <v>225</v>
      </c>
      <c r="C164" s="298" t="s">
        <v>151</v>
      </c>
      <c r="D164" s="101" t="s">
        <v>60</v>
      </c>
      <c r="E164" s="268"/>
      <c r="F164" s="103"/>
      <c r="G164" s="104"/>
      <c r="H164" s="102"/>
      <c r="I164" s="102"/>
      <c r="J164" s="298"/>
      <c r="K164" s="92" t="s">
        <v>151</v>
      </c>
      <c r="L164" s="298"/>
    </row>
    <row r="165" spans="1:12" x14ac:dyDescent="0.2">
      <c r="A165" s="125">
        <v>66</v>
      </c>
      <c r="B165" s="109" t="s">
        <v>273</v>
      </c>
      <c r="C165" s="100" t="s">
        <v>409</v>
      </c>
      <c r="D165" s="110" t="s">
        <v>50</v>
      </c>
      <c r="E165" s="143"/>
      <c r="F165" s="95"/>
      <c r="G165" s="96"/>
      <c r="H165" s="94">
        <v>270000</v>
      </c>
      <c r="I165" s="94">
        <v>270000</v>
      </c>
      <c r="J165" s="100"/>
      <c r="K165" s="298" t="s">
        <v>790</v>
      </c>
      <c r="L165" s="100"/>
    </row>
    <row r="166" spans="1:12" x14ac:dyDescent="0.2">
      <c r="A166" s="98"/>
      <c r="B166" s="99" t="s">
        <v>236</v>
      </c>
      <c r="C166" s="100"/>
      <c r="D166" s="101" t="s">
        <v>73</v>
      </c>
      <c r="E166" s="268"/>
      <c r="F166" s="103"/>
      <c r="G166" s="104"/>
      <c r="H166" s="102"/>
      <c r="I166" s="102"/>
      <c r="J166" s="100"/>
      <c r="K166" s="100" t="s">
        <v>29</v>
      </c>
      <c r="L166" s="100"/>
    </row>
    <row r="167" spans="1:12" x14ac:dyDescent="0.2">
      <c r="A167" s="125">
        <v>67</v>
      </c>
      <c r="B167" s="109" t="s">
        <v>285</v>
      </c>
      <c r="C167" s="92"/>
      <c r="D167" s="110" t="s">
        <v>50</v>
      </c>
      <c r="E167" s="143"/>
      <c r="F167" s="95"/>
      <c r="G167" s="96">
        <v>210000</v>
      </c>
      <c r="H167" s="96">
        <v>210000</v>
      </c>
      <c r="I167" s="96">
        <v>210000</v>
      </c>
      <c r="J167" s="92"/>
      <c r="K167" s="92"/>
      <c r="L167" s="92"/>
    </row>
    <row r="168" spans="1:12" x14ac:dyDescent="0.2">
      <c r="A168" s="98"/>
      <c r="B168" s="99" t="s">
        <v>237</v>
      </c>
      <c r="C168" s="100"/>
      <c r="D168" s="101" t="s">
        <v>75</v>
      </c>
      <c r="E168" s="268"/>
      <c r="F168" s="103"/>
      <c r="G168" s="104"/>
      <c r="H168" s="102"/>
      <c r="I168" s="102"/>
      <c r="J168" s="100"/>
      <c r="K168" s="100"/>
      <c r="L168" s="100"/>
    </row>
    <row r="169" spans="1:12" x14ac:dyDescent="0.2">
      <c r="A169" s="125">
        <v>68</v>
      </c>
      <c r="B169" s="109" t="s">
        <v>302</v>
      </c>
      <c r="C169" s="92"/>
      <c r="D169" s="110" t="s">
        <v>41</v>
      </c>
      <c r="E169" s="143">
        <v>100000</v>
      </c>
      <c r="F169" s="95"/>
      <c r="G169" s="96">
        <v>240000</v>
      </c>
      <c r="H169" s="96">
        <v>240000</v>
      </c>
      <c r="I169" s="96">
        <v>240000</v>
      </c>
      <c r="J169" s="92"/>
      <c r="K169" s="92"/>
      <c r="L169" s="92"/>
    </row>
    <row r="170" spans="1:12" x14ac:dyDescent="0.2">
      <c r="A170" s="98"/>
      <c r="B170" s="99" t="s">
        <v>328</v>
      </c>
      <c r="C170" s="100"/>
      <c r="D170" s="101" t="s">
        <v>238</v>
      </c>
      <c r="E170" s="268"/>
      <c r="F170" s="103"/>
      <c r="G170" s="104"/>
      <c r="H170" s="104"/>
      <c r="I170" s="104"/>
      <c r="J170" s="100"/>
      <c r="K170" s="100"/>
      <c r="L170" s="100"/>
    </row>
    <row r="171" spans="1:12" x14ac:dyDescent="0.2">
      <c r="A171" s="125">
        <v>69</v>
      </c>
      <c r="B171" s="109" t="s">
        <v>300</v>
      </c>
      <c r="C171" s="92"/>
      <c r="D171" s="110" t="s">
        <v>50</v>
      </c>
      <c r="E171" s="143">
        <v>60000</v>
      </c>
      <c r="F171" s="95"/>
      <c r="G171" s="96">
        <v>360000</v>
      </c>
      <c r="H171" s="96">
        <v>360000</v>
      </c>
      <c r="I171" s="96">
        <v>360000</v>
      </c>
      <c r="J171" s="92"/>
      <c r="K171" s="92"/>
      <c r="L171" s="92"/>
    </row>
    <row r="172" spans="1:12" x14ac:dyDescent="0.2">
      <c r="A172" s="98"/>
      <c r="B172" s="99" t="s">
        <v>329</v>
      </c>
      <c r="C172" s="100"/>
      <c r="D172" s="101" t="s">
        <v>238</v>
      </c>
      <c r="E172" s="268"/>
      <c r="F172" s="103"/>
      <c r="G172" s="104"/>
      <c r="H172" s="104"/>
      <c r="I172" s="104"/>
      <c r="J172" s="100"/>
      <c r="K172" s="100"/>
      <c r="L172" s="100"/>
    </row>
    <row r="173" spans="1:12" x14ac:dyDescent="0.2">
      <c r="A173" s="125">
        <v>70</v>
      </c>
      <c r="B173" s="109" t="s">
        <v>286</v>
      </c>
      <c r="C173" s="92"/>
      <c r="D173" s="110" t="s">
        <v>41</v>
      </c>
      <c r="E173" s="143">
        <v>100000</v>
      </c>
      <c r="F173" s="95"/>
      <c r="G173" s="96">
        <v>240000</v>
      </c>
      <c r="H173" s="96">
        <v>240000</v>
      </c>
      <c r="I173" s="96">
        <v>240000</v>
      </c>
      <c r="J173" s="92"/>
      <c r="K173" s="92"/>
      <c r="L173" s="92"/>
    </row>
    <row r="174" spans="1:12" x14ac:dyDescent="0.2">
      <c r="A174" s="98"/>
      <c r="B174" s="99" t="s">
        <v>239</v>
      </c>
      <c r="C174" s="100"/>
      <c r="D174" s="101" t="s">
        <v>107</v>
      </c>
      <c r="E174" s="268"/>
      <c r="F174" s="103"/>
      <c r="G174" s="104"/>
      <c r="H174" s="104"/>
      <c r="I174" s="104"/>
      <c r="J174" s="100"/>
      <c r="K174" s="100"/>
      <c r="L174" s="100"/>
    </row>
    <row r="175" spans="1:12" x14ac:dyDescent="0.2">
      <c r="A175" s="125">
        <v>71</v>
      </c>
      <c r="B175" s="109" t="s">
        <v>287</v>
      </c>
      <c r="C175" s="92"/>
      <c r="D175" s="110" t="s">
        <v>215</v>
      </c>
      <c r="E175" s="143"/>
      <c r="F175" s="129">
        <v>100000</v>
      </c>
      <c r="G175" s="96">
        <v>200000</v>
      </c>
      <c r="H175" s="96">
        <v>200000</v>
      </c>
      <c r="I175" s="96">
        <v>200000</v>
      </c>
      <c r="J175" s="92"/>
      <c r="K175" s="92"/>
      <c r="L175" s="92"/>
    </row>
    <row r="176" spans="1:12" x14ac:dyDescent="0.2">
      <c r="A176" s="98"/>
      <c r="B176" s="99" t="s">
        <v>240</v>
      </c>
      <c r="C176" s="100"/>
      <c r="D176" s="101"/>
      <c r="E176" s="268"/>
      <c r="F176" s="139"/>
      <c r="G176" s="104"/>
      <c r="H176" s="104"/>
      <c r="I176" s="104"/>
      <c r="J176" s="92"/>
      <c r="K176" s="92"/>
      <c r="L176" s="92"/>
    </row>
    <row r="177" spans="1:12" x14ac:dyDescent="0.2">
      <c r="A177" s="125">
        <v>72</v>
      </c>
      <c r="B177" s="109" t="s">
        <v>791</v>
      </c>
      <c r="C177" s="92"/>
      <c r="D177" s="110" t="s">
        <v>41</v>
      </c>
      <c r="E177" s="143"/>
      <c r="F177" s="95">
        <v>40000</v>
      </c>
      <c r="G177" s="96"/>
      <c r="H177" s="96">
        <v>240000</v>
      </c>
      <c r="I177" s="96">
        <v>240000</v>
      </c>
      <c r="J177" s="100"/>
      <c r="K177" s="100"/>
      <c r="L177" s="100"/>
    </row>
    <row r="178" spans="1:12" x14ac:dyDescent="0.2">
      <c r="A178" s="98"/>
      <c r="B178" s="99" t="s">
        <v>792</v>
      </c>
      <c r="C178" s="100"/>
      <c r="D178" s="101" t="s">
        <v>51</v>
      </c>
      <c r="E178" s="280"/>
      <c r="F178" s="139"/>
      <c r="G178" s="102"/>
      <c r="H178" s="104"/>
      <c r="I178" s="104"/>
      <c r="J178" s="92"/>
      <c r="K178" s="92"/>
      <c r="L178" s="92"/>
    </row>
    <row r="179" spans="1:12" x14ac:dyDescent="0.2">
      <c r="A179" s="125">
        <v>73</v>
      </c>
      <c r="B179" s="109" t="s">
        <v>791</v>
      </c>
      <c r="C179" s="92"/>
      <c r="D179" s="110" t="s">
        <v>215</v>
      </c>
      <c r="E179" s="143"/>
      <c r="F179" s="95">
        <v>100000</v>
      </c>
      <c r="G179" s="96">
        <v>200000</v>
      </c>
      <c r="H179" s="96">
        <v>200000</v>
      </c>
      <c r="I179" s="96">
        <v>200000</v>
      </c>
      <c r="J179" s="92"/>
      <c r="K179" s="100"/>
      <c r="L179" s="92"/>
    </row>
    <row r="180" spans="1:12" x14ac:dyDescent="0.2">
      <c r="A180" s="98"/>
      <c r="B180" s="99" t="s">
        <v>793</v>
      </c>
      <c r="C180" s="304"/>
      <c r="D180" s="101" t="s">
        <v>241</v>
      </c>
      <c r="E180" s="268"/>
      <c r="F180" s="139"/>
      <c r="G180" s="104"/>
      <c r="H180" s="104"/>
      <c r="I180" s="104"/>
      <c r="J180" s="304"/>
      <c r="K180" s="159"/>
      <c r="L180" s="304"/>
    </row>
    <row r="181" spans="1:12" x14ac:dyDescent="0.2">
      <c r="A181" s="34"/>
      <c r="B181" s="136"/>
      <c r="C181" s="136"/>
      <c r="D181" s="136"/>
      <c r="E181" s="270"/>
      <c r="F181" s="147"/>
      <c r="G181" s="147"/>
      <c r="H181" s="147"/>
      <c r="I181" s="147"/>
      <c r="J181" s="147"/>
      <c r="K181" s="136"/>
      <c r="L181" s="136">
        <v>53</v>
      </c>
    </row>
    <row r="182" spans="1:12" s="121" customFormat="1" x14ac:dyDescent="0.2">
      <c r="A182" s="405" t="s">
        <v>9</v>
      </c>
      <c r="B182" s="405" t="s">
        <v>10</v>
      </c>
      <c r="C182" s="250" t="s">
        <v>11</v>
      </c>
      <c r="D182" s="250" t="s">
        <v>12</v>
      </c>
      <c r="E182" s="413" t="s">
        <v>13</v>
      </c>
      <c r="F182" s="414"/>
      <c r="G182" s="414"/>
      <c r="H182" s="414"/>
      <c r="I182" s="415"/>
      <c r="J182" s="250" t="s">
        <v>14</v>
      </c>
      <c r="K182" s="405" t="s">
        <v>15</v>
      </c>
      <c r="L182" s="411" t="s">
        <v>16</v>
      </c>
    </row>
    <row r="183" spans="1:12" s="121" customFormat="1" x14ac:dyDescent="0.2">
      <c r="A183" s="405"/>
      <c r="B183" s="405"/>
      <c r="C183" s="7" t="s">
        <v>17</v>
      </c>
      <c r="D183" s="7" t="s">
        <v>762</v>
      </c>
      <c r="E183" s="261">
        <v>2561</v>
      </c>
      <c r="F183" s="250">
        <v>2562</v>
      </c>
      <c r="G183" s="250">
        <v>2563</v>
      </c>
      <c r="H183" s="250">
        <v>2564</v>
      </c>
      <c r="I183" s="250">
        <v>2565</v>
      </c>
      <c r="J183" s="7" t="s">
        <v>19</v>
      </c>
      <c r="K183" s="405"/>
      <c r="L183" s="411"/>
    </row>
    <row r="184" spans="1:12" s="121" customFormat="1" x14ac:dyDescent="0.2">
      <c r="A184" s="405"/>
      <c r="B184" s="405"/>
      <c r="C184" s="9"/>
      <c r="D184" s="8" t="s">
        <v>763</v>
      </c>
      <c r="E184" s="266" t="s">
        <v>20</v>
      </c>
      <c r="F184" s="9" t="s">
        <v>20</v>
      </c>
      <c r="G184" s="9" t="s">
        <v>20</v>
      </c>
      <c r="H184" s="9" t="s">
        <v>20</v>
      </c>
      <c r="I184" s="9" t="s">
        <v>20</v>
      </c>
      <c r="J184" s="8"/>
      <c r="K184" s="405"/>
      <c r="L184" s="411"/>
    </row>
    <row r="185" spans="1:12" x14ac:dyDescent="0.2">
      <c r="A185" s="125">
        <v>74</v>
      </c>
      <c r="B185" s="109" t="s">
        <v>794</v>
      </c>
      <c r="C185" s="127" t="s">
        <v>110</v>
      </c>
      <c r="D185" s="110" t="s">
        <v>41</v>
      </c>
      <c r="E185" s="143"/>
      <c r="F185" s="95"/>
      <c r="G185" s="96">
        <v>240000</v>
      </c>
      <c r="H185" s="96">
        <v>240000</v>
      </c>
      <c r="I185" s="96">
        <v>240000</v>
      </c>
      <c r="J185" s="130" t="s">
        <v>174</v>
      </c>
      <c r="K185" s="127" t="s">
        <v>24</v>
      </c>
      <c r="L185" s="127" t="s">
        <v>25</v>
      </c>
    </row>
    <row r="186" spans="1:12" x14ac:dyDescent="0.2">
      <c r="A186" s="98"/>
      <c r="B186" s="99" t="s">
        <v>795</v>
      </c>
      <c r="C186" s="100" t="s">
        <v>98</v>
      </c>
      <c r="D186" s="101" t="s">
        <v>51</v>
      </c>
      <c r="E186" s="268"/>
      <c r="F186" s="103"/>
      <c r="G186" s="104"/>
      <c r="H186" s="102"/>
      <c r="I186" s="102"/>
      <c r="J186" s="92" t="s">
        <v>919</v>
      </c>
      <c r="K186" s="100" t="s">
        <v>26</v>
      </c>
      <c r="L186" s="100"/>
    </row>
    <row r="187" spans="1:12" x14ac:dyDescent="0.2">
      <c r="A187" s="125">
        <v>75</v>
      </c>
      <c r="B187" s="109" t="s">
        <v>791</v>
      </c>
      <c r="C187" s="92" t="s">
        <v>28</v>
      </c>
      <c r="D187" s="110" t="s">
        <v>41</v>
      </c>
      <c r="E187" s="143"/>
      <c r="F187" s="95"/>
      <c r="G187" s="94">
        <v>360000</v>
      </c>
      <c r="H187" s="94">
        <v>360000</v>
      </c>
      <c r="I187" s="94">
        <v>360000</v>
      </c>
      <c r="J187" s="92" t="s">
        <v>920</v>
      </c>
      <c r="K187" s="100" t="s">
        <v>28</v>
      </c>
      <c r="L187" s="92"/>
    </row>
    <row r="188" spans="1:12" x14ac:dyDescent="0.2">
      <c r="A188" s="98"/>
      <c r="B188" s="99" t="s">
        <v>124</v>
      </c>
      <c r="C188" s="298" t="s">
        <v>151</v>
      </c>
      <c r="D188" s="101" t="s">
        <v>73</v>
      </c>
      <c r="E188" s="268"/>
      <c r="F188" s="103"/>
      <c r="G188" s="104"/>
      <c r="H188" s="102"/>
      <c r="I188" s="102"/>
      <c r="J188" s="298"/>
      <c r="K188" s="92" t="s">
        <v>151</v>
      </c>
      <c r="L188" s="298"/>
    </row>
    <row r="189" spans="1:12" x14ac:dyDescent="0.2">
      <c r="A189" s="125">
        <v>76</v>
      </c>
      <c r="B189" s="109" t="s">
        <v>330</v>
      </c>
      <c r="C189" s="100" t="s">
        <v>409</v>
      </c>
      <c r="D189" s="110" t="s">
        <v>53</v>
      </c>
      <c r="E189" s="143">
        <v>80000</v>
      </c>
      <c r="F189" s="95"/>
      <c r="G189" s="96">
        <v>240000</v>
      </c>
      <c r="H189" s="96">
        <v>240000</v>
      </c>
      <c r="I189" s="96">
        <v>240000</v>
      </c>
      <c r="J189" s="100"/>
      <c r="K189" s="298" t="s">
        <v>790</v>
      </c>
      <c r="L189" s="100"/>
    </row>
    <row r="190" spans="1:12" x14ac:dyDescent="0.2">
      <c r="A190" s="98"/>
      <c r="B190" s="99" t="s">
        <v>255</v>
      </c>
      <c r="C190" s="100"/>
      <c r="D190" s="101" t="s">
        <v>238</v>
      </c>
      <c r="E190" s="168"/>
      <c r="F190" s="103"/>
      <c r="G190" s="104"/>
      <c r="H190" s="104"/>
      <c r="I190" s="104"/>
      <c r="J190" s="100"/>
      <c r="K190" s="100" t="s">
        <v>29</v>
      </c>
      <c r="L190" s="100"/>
    </row>
    <row r="191" spans="1:12" x14ac:dyDescent="0.2">
      <c r="A191" s="125">
        <v>77</v>
      </c>
      <c r="B191" s="109" t="s">
        <v>331</v>
      </c>
      <c r="C191" s="92"/>
      <c r="D191" s="175" t="s">
        <v>242</v>
      </c>
      <c r="E191" s="278">
        <v>80000</v>
      </c>
      <c r="F191" s="96"/>
      <c r="G191" s="96">
        <v>250000</v>
      </c>
      <c r="H191" s="96">
        <v>250000</v>
      </c>
      <c r="I191" s="96">
        <v>250000</v>
      </c>
      <c r="J191" s="92"/>
      <c r="K191" s="92"/>
      <c r="L191" s="92"/>
    </row>
    <row r="192" spans="1:12" x14ac:dyDescent="0.2">
      <c r="A192" s="98"/>
      <c r="B192" s="99" t="s">
        <v>255</v>
      </c>
      <c r="C192" s="100"/>
      <c r="D192" s="101" t="s">
        <v>59</v>
      </c>
      <c r="E192" s="281"/>
      <c r="F192" s="104"/>
      <c r="G192" s="104"/>
      <c r="H192" s="104"/>
      <c r="I192" s="104"/>
      <c r="J192" s="100"/>
      <c r="K192" s="100"/>
      <c r="L192" s="100"/>
    </row>
    <row r="193" spans="1:12" x14ac:dyDescent="0.2">
      <c r="A193" s="125">
        <v>78</v>
      </c>
      <c r="B193" s="109" t="s">
        <v>273</v>
      </c>
      <c r="C193" s="92"/>
      <c r="D193" s="175" t="s">
        <v>243</v>
      </c>
      <c r="E193" s="143">
        <v>45000</v>
      </c>
      <c r="F193" s="95"/>
      <c r="G193" s="96">
        <v>290000</v>
      </c>
      <c r="H193" s="96">
        <v>290000</v>
      </c>
      <c r="I193" s="96">
        <v>290000</v>
      </c>
      <c r="J193" s="92"/>
      <c r="K193" s="92"/>
      <c r="L193" s="92"/>
    </row>
    <row r="194" spans="1:12" x14ac:dyDescent="0.2">
      <c r="A194" s="98"/>
      <c r="B194" s="99" t="s">
        <v>244</v>
      </c>
      <c r="C194" s="100"/>
      <c r="D194" s="101" t="s">
        <v>59</v>
      </c>
      <c r="E194" s="168"/>
      <c r="F194" s="103"/>
      <c r="G194" s="104"/>
      <c r="H194" s="104"/>
      <c r="I194" s="104"/>
      <c r="J194" s="100"/>
      <c r="K194" s="100"/>
      <c r="L194" s="100"/>
    </row>
    <row r="195" spans="1:12" x14ac:dyDescent="0.2">
      <c r="A195" s="125">
        <v>79</v>
      </c>
      <c r="B195" s="109" t="s">
        <v>271</v>
      </c>
      <c r="C195" s="92"/>
      <c r="D195" s="110" t="s">
        <v>41</v>
      </c>
      <c r="E195" s="143"/>
      <c r="F195" s="129">
        <v>180000</v>
      </c>
      <c r="G195" s="96">
        <v>360000</v>
      </c>
      <c r="H195" s="96">
        <v>360000</v>
      </c>
      <c r="I195" s="96">
        <v>360000</v>
      </c>
      <c r="J195" s="92"/>
      <c r="K195" s="92"/>
      <c r="L195" s="92"/>
    </row>
    <row r="196" spans="1:12" x14ac:dyDescent="0.2">
      <c r="A196" s="98"/>
      <c r="B196" s="99" t="s">
        <v>245</v>
      </c>
      <c r="C196" s="92"/>
      <c r="D196" s="101" t="s">
        <v>246</v>
      </c>
      <c r="E196" s="168"/>
      <c r="F196" s="160"/>
      <c r="G196" s="104"/>
      <c r="H196" s="158"/>
      <c r="I196" s="158"/>
      <c r="J196" s="100"/>
      <c r="K196" s="100"/>
      <c r="L196" s="100"/>
    </row>
    <row r="197" spans="1:12" x14ac:dyDescent="0.2">
      <c r="A197" s="125">
        <v>80</v>
      </c>
      <c r="B197" s="109" t="s">
        <v>288</v>
      </c>
      <c r="C197" s="92"/>
      <c r="D197" s="110" t="s">
        <v>333</v>
      </c>
      <c r="E197" s="143"/>
      <c r="F197" s="129">
        <v>160000</v>
      </c>
      <c r="G197" s="96">
        <v>320000</v>
      </c>
      <c r="H197" s="96">
        <v>320000</v>
      </c>
      <c r="I197" s="96">
        <v>320000</v>
      </c>
      <c r="J197" s="92"/>
      <c r="K197" s="92"/>
      <c r="L197" s="92"/>
    </row>
    <row r="198" spans="1:12" x14ac:dyDescent="0.2">
      <c r="A198" s="98"/>
      <c r="B198" s="99" t="s">
        <v>247</v>
      </c>
      <c r="C198" s="100"/>
      <c r="D198" s="101" t="s">
        <v>334</v>
      </c>
      <c r="E198" s="168"/>
      <c r="F198" s="160"/>
      <c r="G198" s="104"/>
      <c r="H198" s="158"/>
      <c r="I198" s="158"/>
      <c r="J198" s="100"/>
      <c r="K198" s="100"/>
      <c r="L198" s="100"/>
    </row>
    <row r="199" spans="1:12" x14ac:dyDescent="0.2">
      <c r="A199" s="125">
        <v>81</v>
      </c>
      <c r="B199" s="109" t="s">
        <v>289</v>
      </c>
      <c r="C199" s="92"/>
      <c r="D199" s="110" t="s">
        <v>248</v>
      </c>
      <c r="E199" s="143"/>
      <c r="F199" s="95">
        <v>60000</v>
      </c>
      <c r="G199" s="96">
        <v>200000</v>
      </c>
      <c r="H199" s="96">
        <v>200000</v>
      </c>
      <c r="I199" s="96">
        <v>200000</v>
      </c>
      <c r="J199" s="92"/>
      <c r="K199" s="92"/>
      <c r="L199" s="92"/>
    </row>
    <row r="200" spans="1:12" x14ac:dyDescent="0.2">
      <c r="A200" s="98"/>
      <c r="B200" s="99" t="s">
        <v>249</v>
      </c>
      <c r="C200" s="92"/>
      <c r="D200" s="101"/>
      <c r="E200" s="168"/>
      <c r="F200" s="160"/>
      <c r="G200" s="104"/>
      <c r="H200" s="104"/>
      <c r="I200" s="104"/>
      <c r="J200" s="92"/>
      <c r="K200" s="92"/>
      <c r="L200" s="92"/>
    </row>
    <row r="201" spans="1:12" x14ac:dyDescent="0.2">
      <c r="A201" s="108">
        <v>82</v>
      </c>
      <c r="B201" s="109" t="s">
        <v>290</v>
      </c>
      <c r="C201" s="100"/>
      <c r="D201" s="110" t="s">
        <v>250</v>
      </c>
      <c r="E201" s="143"/>
      <c r="F201" s="128"/>
      <c r="G201" s="96"/>
      <c r="H201" s="94">
        <v>240000</v>
      </c>
      <c r="I201" s="94">
        <v>240000</v>
      </c>
      <c r="J201" s="100"/>
      <c r="K201" s="100"/>
      <c r="L201" s="100"/>
    </row>
    <row r="202" spans="1:12" x14ac:dyDescent="0.2">
      <c r="A202" s="111"/>
      <c r="B202" s="99" t="s">
        <v>251</v>
      </c>
      <c r="C202" s="92"/>
      <c r="D202" s="101" t="s">
        <v>59</v>
      </c>
      <c r="E202" s="168"/>
      <c r="F202" s="103"/>
      <c r="G202" s="158"/>
      <c r="H202" s="104"/>
      <c r="I202" s="104"/>
      <c r="J202" s="92"/>
      <c r="K202" s="92"/>
      <c r="L202" s="92"/>
    </row>
    <row r="203" spans="1:12" x14ac:dyDescent="0.2">
      <c r="A203" s="108">
        <v>83</v>
      </c>
      <c r="B203" s="109" t="s">
        <v>273</v>
      </c>
      <c r="C203" s="92"/>
      <c r="D203" s="110" t="s">
        <v>252</v>
      </c>
      <c r="E203" s="143"/>
      <c r="F203" s="128"/>
      <c r="G203" s="96"/>
      <c r="H203" s="94">
        <v>270000</v>
      </c>
      <c r="I203" s="94">
        <v>270000</v>
      </c>
      <c r="J203" s="92"/>
      <c r="K203" s="100"/>
      <c r="L203" s="92"/>
    </row>
    <row r="204" spans="1:12" x14ac:dyDescent="0.2">
      <c r="A204" s="111"/>
      <c r="B204" s="99" t="s">
        <v>253</v>
      </c>
      <c r="C204" s="304"/>
      <c r="D204" s="101" t="s">
        <v>59</v>
      </c>
      <c r="E204" s="168"/>
      <c r="F204" s="103"/>
      <c r="G204" s="158"/>
      <c r="H204" s="104"/>
      <c r="I204" s="104"/>
      <c r="J204" s="304"/>
      <c r="K204" s="159"/>
      <c r="L204" s="304"/>
    </row>
    <row r="205" spans="1:12" x14ac:dyDescent="0.2">
      <c r="A205" s="34"/>
      <c r="B205" s="136"/>
      <c r="C205" s="136"/>
      <c r="D205" s="136"/>
      <c r="E205" s="270"/>
      <c r="F205" s="147"/>
      <c r="G205" s="147"/>
      <c r="H205" s="147"/>
      <c r="I205" s="147"/>
      <c r="J205" s="147"/>
      <c r="K205" s="136"/>
      <c r="L205" s="136">
        <v>54</v>
      </c>
    </row>
    <row r="206" spans="1:12" s="121" customFormat="1" x14ac:dyDescent="0.2">
      <c r="A206" s="405" t="s">
        <v>9</v>
      </c>
      <c r="B206" s="405" t="s">
        <v>10</v>
      </c>
      <c r="C206" s="351" t="s">
        <v>11</v>
      </c>
      <c r="D206" s="351" t="s">
        <v>12</v>
      </c>
      <c r="E206" s="413" t="s">
        <v>13</v>
      </c>
      <c r="F206" s="414"/>
      <c r="G206" s="414"/>
      <c r="H206" s="414"/>
      <c r="I206" s="415"/>
      <c r="J206" s="351" t="s">
        <v>14</v>
      </c>
      <c r="K206" s="405" t="s">
        <v>15</v>
      </c>
      <c r="L206" s="411" t="s">
        <v>16</v>
      </c>
    </row>
    <row r="207" spans="1:12" s="121" customFormat="1" x14ac:dyDescent="0.2">
      <c r="A207" s="405"/>
      <c r="B207" s="405"/>
      <c r="C207" s="7" t="s">
        <v>17</v>
      </c>
      <c r="D207" s="7" t="s">
        <v>762</v>
      </c>
      <c r="E207" s="350">
        <v>2561</v>
      </c>
      <c r="F207" s="351">
        <v>2562</v>
      </c>
      <c r="G207" s="351">
        <v>2563</v>
      </c>
      <c r="H207" s="351">
        <v>2564</v>
      </c>
      <c r="I207" s="351">
        <v>2565</v>
      </c>
      <c r="J207" s="7" t="s">
        <v>19</v>
      </c>
      <c r="K207" s="405"/>
      <c r="L207" s="411"/>
    </row>
    <row r="208" spans="1:12" s="121" customFormat="1" x14ac:dyDescent="0.2">
      <c r="A208" s="405"/>
      <c r="B208" s="405"/>
      <c r="C208" s="9"/>
      <c r="D208" s="8" t="s">
        <v>763</v>
      </c>
      <c r="E208" s="266" t="s">
        <v>20</v>
      </c>
      <c r="F208" s="9" t="s">
        <v>20</v>
      </c>
      <c r="G208" s="9" t="s">
        <v>20</v>
      </c>
      <c r="H208" s="9" t="s">
        <v>20</v>
      </c>
      <c r="I208" s="9" t="s">
        <v>20</v>
      </c>
      <c r="J208" s="8"/>
      <c r="K208" s="405"/>
      <c r="L208" s="411"/>
    </row>
    <row r="209" spans="1:13" x14ac:dyDescent="0.2">
      <c r="A209" s="108">
        <v>84</v>
      </c>
      <c r="B209" s="109" t="s">
        <v>332</v>
      </c>
      <c r="C209" s="127" t="s">
        <v>110</v>
      </c>
      <c r="D209" s="110" t="s">
        <v>211</v>
      </c>
      <c r="E209" s="143"/>
      <c r="F209" s="95"/>
      <c r="G209" s="96">
        <v>320000</v>
      </c>
      <c r="H209" s="128">
        <v>320000</v>
      </c>
      <c r="I209" s="128">
        <v>320000</v>
      </c>
      <c r="J209" s="130" t="s">
        <v>174</v>
      </c>
      <c r="K209" s="106" t="s">
        <v>24</v>
      </c>
      <c r="L209" s="127" t="s">
        <v>25</v>
      </c>
    </row>
    <row r="210" spans="1:13" x14ac:dyDescent="0.2">
      <c r="A210" s="111"/>
      <c r="B210" s="99" t="s">
        <v>255</v>
      </c>
      <c r="C210" s="100" t="s">
        <v>98</v>
      </c>
      <c r="D210" s="101"/>
      <c r="E210" s="168"/>
      <c r="F210" s="103"/>
      <c r="G210" s="104"/>
      <c r="H210" s="158"/>
      <c r="I210" s="158"/>
      <c r="J210" s="92" t="s">
        <v>919</v>
      </c>
      <c r="K210" s="132" t="s">
        <v>26</v>
      </c>
      <c r="L210" s="100"/>
    </row>
    <row r="211" spans="1:13" x14ac:dyDescent="0.2">
      <c r="A211" s="108">
        <v>85</v>
      </c>
      <c r="B211" s="109" t="s">
        <v>271</v>
      </c>
      <c r="C211" s="92" t="s">
        <v>28</v>
      </c>
      <c r="D211" s="110" t="s">
        <v>215</v>
      </c>
      <c r="E211" s="143"/>
      <c r="F211" s="95"/>
      <c r="G211" s="96">
        <v>200000</v>
      </c>
      <c r="H211" s="128">
        <v>200000</v>
      </c>
      <c r="I211" s="128">
        <v>200000</v>
      </c>
      <c r="J211" s="92" t="s">
        <v>920</v>
      </c>
      <c r="K211" s="132" t="s">
        <v>28</v>
      </c>
      <c r="L211" s="92"/>
    </row>
    <row r="212" spans="1:13" x14ac:dyDescent="0.2">
      <c r="A212" s="111"/>
      <c r="B212" s="99" t="s">
        <v>914</v>
      </c>
      <c r="C212" s="298" t="s">
        <v>151</v>
      </c>
      <c r="D212" s="101"/>
      <c r="E212" s="168"/>
      <c r="F212" s="103"/>
      <c r="G212" s="104"/>
      <c r="H212" s="158"/>
      <c r="I212" s="158"/>
      <c r="J212" s="298"/>
      <c r="K212" s="144" t="s">
        <v>151</v>
      </c>
      <c r="L212" s="298"/>
    </row>
    <row r="213" spans="1:13" x14ac:dyDescent="0.2">
      <c r="A213" s="108">
        <v>86</v>
      </c>
      <c r="B213" s="109" t="s">
        <v>271</v>
      </c>
      <c r="C213" s="100" t="s">
        <v>409</v>
      </c>
      <c r="D213" s="110" t="s">
        <v>254</v>
      </c>
      <c r="E213" s="143"/>
      <c r="F213" s="95"/>
      <c r="G213" s="96"/>
      <c r="H213" s="96"/>
      <c r="I213" s="94">
        <v>380000</v>
      </c>
      <c r="J213" s="100"/>
      <c r="K213" s="305" t="s">
        <v>790</v>
      </c>
      <c r="L213" s="100"/>
    </row>
    <row r="214" spans="1:13" x14ac:dyDescent="0.2">
      <c r="A214" s="111"/>
      <c r="B214" s="99" t="s">
        <v>913</v>
      </c>
      <c r="C214" s="92"/>
      <c r="D214" s="101" t="s">
        <v>59</v>
      </c>
      <c r="E214" s="168"/>
      <c r="F214" s="103"/>
      <c r="G214" s="104"/>
      <c r="H214" s="158"/>
      <c r="I214" s="158"/>
      <c r="J214" s="100"/>
      <c r="K214" s="100"/>
      <c r="L214" s="100"/>
    </row>
    <row r="215" spans="1:13" s="50" customFormat="1" ht="45.75" customHeight="1" x14ac:dyDescent="0.3">
      <c r="A215" s="371">
        <v>87</v>
      </c>
      <c r="B215" s="45" t="s">
        <v>256</v>
      </c>
      <c r="C215" s="100"/>
      <c r="D215" s="47" t="s">
        <v>884</v>
      </c>
      <c r="E215" s="275">
        <v>150000</v>
      </c>
      <c r="F215" s="150"/>
      <c r="G215" s="48">
        <v>1161000</v>
      </c>
      <c r="H215" s="48">
        <v>1161000</v>
      </c>
      <c r="I215" s="48">
        <v>1161000</v>
      </c>
      <c r="J215" s="92"/>
      <c r="K215" s="92"/>
      <c r="L215" s="92"/>
    </row>
    <row r="216" spans="1:13" s="50" customFormat="1" ht="45.75" customHeight="1" x14ac:dyDescent="0.3">
      <c r="A216" s="371">
        <v>89</v>
      </c>
      <c r="B216" s="45" t="s">
        <v>878</v>
      </c>
      <c r="C216" s="92"/>
      <c r="D216" s="47" t="s">
        <v>879</v>
      </c>
      <c r="E216" s="275"/>
      <c r="F216" s="150"/>
      <c r="G216" s="48">
        <v>280000</v>
      </c>
      <c r="H216" s="48">
        <v>280000</v>
      </c>
      <c r="I216" s="48">
        <v>280000</v>
      </c>
      <c r="J216" s="92"/>
      <c r="K216" s="92"/>
      <c r="L216" s="92"/>
    </row>
    <row r="217" spans="1:13" s="2" customFormat="1" x14ac:dyDescent="0.2">
      <c r="A217" s="125">
        <v>90</v>
      </c>
      <c r="B217" s="12" t="s">
        <v>271</v>
      </c>
      <c r="C217" s="25"/>
      <c r="D217" s="79" t="s">
        <v>106</v>
      </c>
      <c r="E217" s="36"/>
      <c r="F217" s="15"/>
      <c r="G217" s="14"/>
      <c r="H217" s="14">
        <v>372000</v>
      </c>
      <c r="I217" s="14">
        <v>372000</v>
      </c>
      <c r="J217" s="19"/>
      <c r="K217" s="46"/>
      <c r="L217" s="25"/>
    </row>
    <row r="218" spans="1:13" s="2" customFormat="1" x14ac:dyDescent="0.2">
      <c r="A218" s="98"/>
      <c r="B218" s="17" t="s">
        <v>167</v>
      </c>
      <c r="C218" s="19"/>
      <c r="D218" s="17" t="s">
        <v>59</v>
      </c>
      <c r="E218" s="21"/>
      <c r="F218" s="22"/>
      <c r="G218" s="29"/>
      <c r="H218" s="29"/>
      <c r="I218" s="29"/>
      <c r="J218" s="19"/>
      <c r="K218" s="56"/>
      <c r="L218" s="25"/>
      <c r="M218" s="10"/>
    </row>
    <row r="219" spans="1:13" s="50" customFormat="1" ht="37.5" x14ac:dyDescent="0.3">
      <c r="A219" s="371">
        <v>91</v>
      </c>
      <c r="B219" s="49" t="s">
        <v>836</v>
      </c>
      <c r="C219" s="100"/>
      <c r="D219" s="113" t="s">
        <v>257</v>
      </c>
      <c r="E219" s="275">
        <v>150000</v>
      </c>
      <c r="F219" s="150"/>
      <c r="G219" s="48">
        <v>420000</v>
      </c>
      <c r="H219" s="48">
        <v>420000</v>
      </c>
      <c r="I219" s="48">
        <v>420000</v>
      </c>
      <c r="J219" s="100"/>
      <c r="K219" s="100"/>
      <c r="L219" s="100"/>
    </row>
    <row r="220" spans="1:13" s="89" customFormat="1" ht="21.75" customHeight="1" x14ac:dyDescent="0.2">
      <c r="A220" s="108">
        <v>92</v>
      </c>
      <c r="B220" s="71" t="s">
        <v>185</v>
      </c>
      <c r="C220" s="298"/>
      <c r="D220" s="85" t="s">
        <v>37</v>
      </c>
      <c r="E220" s="315"/>
      <c r="F220" s="286"/>
      <c r="G220" s="86"/>
      <c r="H220" s="87"/>
      <c r="I220" s="87">
        <v>2016000</v>
      </c>
      <c r="J220" s="84"/>
      <c r="K220" s="298"/>
      <c r="L220" s="84"/>
    </row>
    <row r="221" spans="1:13" x14ac:dyDescent="0.2">
      <c r="A221" s="111"/>
      <c r="B221" s="99" t="s">
        <v>888</v>
      </c>
      <c r="C221" s="297"/>
      <c r="D221" s="101" t="s">
        <v>75</v>
      </c>
      <c r="E221" s="268"/>
      <c r="F221" s="103"/>
      <c r="G221" s="104"/>
      <c r="H221" s="102"/>
      <c r="I221" s="102"/>
      <c r="J221" s="297"/>
      <c r="K221" s="297"/>
      <c r="L221" s="297"/>
    </row>
    <row r="222" spans="1:13" x14ac:dyDescent="0.2">
      <c r="A222" s="34"/>
      <c r="B222" s="136"/>
      <c r="C222" s="316"/>
      <c r="D222" s="136"/>
      <c r="E222" s="270"/>
      <c r="F222" s="147"/>
      <c r="G222" s="147"/>
      <c r="H222" s="146"/>
      <c r="I222" s="146"/>
      <c r="J222" s="316"/>
      <c r="K222" s="316"/>
      <c r="L222" s="316"/>
    </row>
    <row r="223" spans="1:13" x14ac:dyDescent="0.2">
      <c r="A223" s="34"/>
      <c r="B223" s="136"/>
      <c r="C223" s="316"/>
      <c r="D223" s="136"/>
      <c r="E223" s="270"/>
      <c r="F223" s="147"/>
      <c r="G223" s="147"/>
      <c r="H223" s="146"/>
      <c r="I223" s="146"/>
      <c r="J223" s="316"/>
      <c r="K223" s="316"/>
      <c r="L223" s="316">
        <v>55</v>
      </c>
    </row>
    <row r="224" spans="1:13" x14ac:dyDescent="0.2">
      <c r="A224" s="34"/>
      <c r="B224" s="136"/>
      <c r="C224" s="316"/>
      <c r="D224" s="136"/>
      <c r="E224" s="270"/>
      <c r="F224" s="147"/>
      <c r="G224" s="147"/>
      <c r="H224" s="146"/>
      <c r="I224" s="146"/>
      <c r="J224" s="316"/>
      <c r="K224" s="316"/>
      <c r="L224" s="316"/>
    </row>
    <row r="225" spans="1:13" x14ac:dyDescent="0.2">
      <c r="A225" s="34"/>
      <c r="B225" s="136"/>
      <c r="C225" s="136"/>
      <c r="D225" s="136"/>
      <c r="E225" s="270"/>
      <c r="F225" s="147"/>
      <c r="G225" s="147"/>
      <c r="H225" s="147"/>
      <c r="I225" s="147"/>
      <c r="J225" s="147"/>
      <c r="K225" s="136"/>
      <c r="L225" s="136"/>
    </row>
    <row r="226" spans="1:13" s="121" customFormat="1" x14ac:dyDescent="0.2">
      <c r="A226" s="405" t="s">
        <v>9</v>
      </c>
      <c r="B226" s="405" t="s">
        <v>10</v>
      </c>
      <c r="C226" s="250" t="s">
        <v>11</v>
      </c>
      <c r="D226" s="250" t="s">
        <v>12</v>
      </c>
      <c r="E226" s="413" t="s">
        <v>13</v>
      </c>
      <c r="F226" s="414"/>
      <c r="G226" s="414"/>
      <c r="H226" s="414"/>
      <c r="I226" s="415"/>
      <c r="J226" s="250" t="s">
        <v>14</v>
      </c>
      <c r="K226" s="405" t="s">
        <v>15</v>
      </c>
      <c r="L226" s="411" t="s">
        <v>16</v>
      </c>
    </row>
    <row r="227" spans="1:13" s="121" customFormat="1" x14ac:dyDescent="0.2">
      <c r="A227" s="405"/>
      <c r="B227" s="405"/>
      <c r="C227" s="7" t="s">
        <v>17</v>
      </c>
      <c r="D227" s="7" t="s">
        <v>762</v>
      </c>
      <c r="E227" s="261">
        <v>2561</v>
      </c>
      <c r="F227" s="250">
        <v>2562</v>
      </c>
      <c r="G227" s="250">
        <v>2563</v>
      </c>
      <c r="H227" s="250">
        <v>2564</v>
      </c>
      <c r="I227" s="250">
        <v>2565</v>
      </c>
      <c r="J227" s="7" t="s">
        <v>19</v>
      </c>
      <c r="K227" s="405"/>
      <c r="L227" s="411"/>
    </row>
    <row r="228" spans="1:13" s="121" customFormat="1" x14ac:dyDescent="0.2">
      <c r="A228" s="405"/>
      <c r="B228" s="405"/>
      <c r="C228" s="9"/>
      <c r="D228" s="8" t="s">
        <v>763</v>
      </c>
      <c r="E228" s="266" t="s">
        <v>20</v>
      </c>
      <c r="F228" s="9" t="s">
        <v>20</v>
      </c>
      <c r="G228" s="9" t="s">
        <v>20</v>
      </c>
      <c r="H228" s="9" t="s">
        <v>20</v>
      </c>
      <c r="I228" s="9" t="s">
        <v>20</v>
      </c>
      <c r="J228" s="284"/>
      <c r="K228" s="405"/>
      <c r="L228" s="411"/>
    </row>
    <row r="229" spans="1:13" s="50" customFormat="1" ht="37.5" x14ac:dyDescent="0.3">
      <c r="A229" s="371">
        <v>93</v>
      </c>
      <c r="B229" s="45" t="s">
        <v>258</v>
      </c>
      <c r="C229" s="127" t="s">
        <v>110</v>
      </c>
      <c r="D229" s="47" t="s">
        <v>259</v>
      </c>
      <c r="E229" s="275">
        <v>150000</v>
      </c>
      <c r="F229" s="150"/>
      <c r="G229" s="48">
        <v>840000</v>
      </c>
      <c r="H229" s="48">
        <v>840000</v>
      </c>
      <c r="I229" s="48">
        <v>840000</v>
      </c>
      <c r="J229" s="130" t="s">
        <v>174</v>
      </c>
      <c r="K229" s="106" t="s">
        <v>24</v>
      </c>
      <c r="L229" s="127" t="s">
        <v>25</v>
      </c>
    </row>
    <row r="230" spans="1:13" x14ac:dyDescent="0.2">
      <c r="A230" s="108">
        <v>94</v>
      </c>
      <c r="B230" s="109" t="s">
        <v>921</v>
      </c>
      <c r="C230" s="100" t="s">
        <v>98</v>
      </c>
      <c r="D230" s="110" t="s">
        <v>41</v>
      </c>
      <c r="E230" s="143">
        <v>160000</v>
      </c>
      <c r="F230" s="95"/>
      <c r="G230" s="96">
        <v>320000</v>
      </c>
      <c r="H230" s="96">
        <v>320000</v>
      </c>
      <c r="I230" s="96">
        <v>320000</v>
      </c>
      <c r="J230" s="92" t="s">
        <v>919</v>
      </c>
      <c r="K230" s="132" t="s">
        <v>26</v>
      </c>
      <c r="L230" s="100"/>
    </row>
    <row r="231" spans="1:13" x14ac:dyDescent="0.2">
      <c r="A231" s="111"/>
      <c r="B231" s="99" t="s">
        <v>922</v>
      </c>
      <c r="C231" s="92" t="s">
        <v>28</v>
      </c>
      <c r="D231" s="101" t="s">
        <v>79</v>
      </c>
      <c r="E231" s="168"/>
      <c r="F231" s="103"/>
      <c r="G231" s="104"/>
      <c r="H231" s="104"/>
      <c r="I231" s="104"/>
      <c r="J231" s="92" t="s">
        <v>920</v>
      </c>
      <c r="K231" s="132" t="s">
        <v>28</v>
      </c>
      <c r="L231" s="92"/>
    </row>
    <row r="232" spans="1:13" x14ac:dyDescent="0.2">
      <c r="A232" s="108">
        <v>95</v>
      </c>
      <c r="B232" s="109" t="s">
        <v>291</v>
      </c>
      <c r="C232" s="298" t="s">
        <v>151</v>
      </c>
      <c r="D232" s="110" t="s">
        <v>37</v>
      </c>
      <c r="E232" s="143">
        <v>180000</v>
      </c>
      <c r="F232" s="95"/>
      <c r="G232" s="96">
        <v>360000</v>
      </c>
      <c r="H232" s="96">
        <v>360000</v>
      </c>
      <c r="I232" s="96">
        <v>360000</v>
      </c>
      <c r="J232" s="298"/>
      <c r="K232" s="144" t="s">
        <v>151</v>
      </c>
      <c r="L232" s="298"/>
    </row>
    <row r="233" spans="1:13" x14ac:dyDescent="0.2">
      <c r="A233" s="111"/>
      <c r="B233" s="99" t="s">
        <v>260</v>
      </c>
      <c r="C233" s="100" t="s">
        <v>409</v>
      </c>
      <c r="D233" s="101" t="s">
        <v>107</v>
      </c>
      <c r="E233" s="168"/>
      <c r="F233" s="103"/>
      <c r="G233" s="104"/>
      <c r="H233" s="104"/>
      <c r="I233" s="104"/>
      <c r="J233" s="100"/>
      <c r="K233" s="305" t="s">
        <v>790</v>
      </c>
      <c r="L233" s="100"/>
    </row>
    <row r="234" spans="1:13" s="50" customFormat="1" x14ac:dyDescent="0.3">
      <c r="A234" s="108">
        <v>96</v>
      </c>
      <c r="B234" s="51" t="s">
        <v>291</v>
      </c>
      <c r="C234" s="92"/>
      <c r="D234" s="51" t="s">
        <v>775</v>
      </c>
      <c r="E234" s="233"/>
      <c r="F234" s="162"/>
      <c r="G234" s="72">
        <v>400000</v>
      </c>
      <c r="H234" s="72">
        <v>400000</v>
      </c>
      <c r="I234" s="287">
        <v>400000</v>
      </c>
      <c r="J234" s="92"/>
      <c r="K234" s="132" t="s">
        <v>29</v>
      </c>
      <c r="L234" s="92"/>
    </row>
    <row r="235" spans="1:13" s="50" customFormat="1" x14ac:dyDescent="0.3">
      <c r="A235" s="111"/>
      <c r="B235" s="55" t="s">
        <v>339</v>
      </c>
      <c r="C235" s="100"/>
      <c r="D235" s="55" t="s">
        <v>59</v>
      </c>
      <c r="E235" s="239"/>
      <c r="F235" s="164"/>
      <c r="G235" s="157"/>
      <c r="H235" s="165"/>
      <c r="I235" s="166"/>
      <c r="J235" s="100"/>
      <c r="K235" s="132"/>
      <c r="L235" s="100"/>
    </row>
    <row r="236" spans="1:13" s="2" customFormat="1" x14ac:dyDescent="0.2">
      <c r="A236" s="108">
        <v>97</v>
      </c>
      <c r="B236" s="11" t="s">
        <v>271</v>
      </c>
      <c r="C236" s="92"/>
      <c r="D236" s="13" t="s">
        <v>147</v>
      </c>
      <c r="E236" s="14"/>
      <c r="F236" s="15"/>
      <c r="G236" s="14"/>
      <c r="H236" s="14"/>
      <c r="I236" s="32">
        <v>100000</v>
      </c>
      <c r="J236" s="92"/>
      <c r="K236" s="144"/>
      <c r="L236" s="92"/>
      <c r="M236" s="2" t="s">
        <v>94</v>
      </c>
    </row>
    <row r="237" spans="1:13" s="2" customFormat="1" x14ac:dyDescent="0.2">
      <c r="A237" s="111"/>
      <c r="B237" s="24" t="s">
        <v>800</v>
      </c>
      <c r="C237" s="100"/>
      <c r="D237" s="26" t="s">
        <v>803</v>
      </c>
      <c r="E237" s="36"/>
      <c r="F237" s="37"/>
      <c r="G237" s="36"/>
      <c r="H237" s="36"/>
      <c r="I237" s="65"/>
      <c r="J237" s="100"/>
      <c r="K237" s="132"/>
      <c r="L237" s="100"/>
    </row>
    <row r="238" spans="1:13" s="2" customFormat="1" x14ac:dyDescent="0.2">
      <c r="A238" s="108">
        <v>98</v>
      </c>
      <c r="B238" s="11" t="s">
        <v>271</v>
      </c>
      <c r="C238" s="92"/>
      <c r="D238" s="13" t="s">
        <v>30</v>
      </c>
      <c r="E238" s="14"/>
      <c r="F238" s="30"/>
      <c r="G238" s="30"/>
      <c r="H238" s="14"/>
      <c r="I238" s="32">
        <v>100000</v>
      </c>
      <c r="J238" s="92"/>
      <c r="K238" s="144"/>
      <c r="L238" s="92"/>
      <c r="M238" s="2" t="s">
        <v>94</v>
      </c>
    </row>
    <row r="239" spans="1:13" s="2" customFormat="1" x14ac:dyDescent="0.2">
      <c r="A239" s="111"/>
      <c r="B239" s="18" t="s">
        <v>152</v>
      </c>
      <c r="C239" s="100"/>
      <c r="D239" s="20" t="s">
        <v>209</v>
      </c>
      <c r="E239" s="21"/>
      <c r="F239" s="21"/>
      <c r="G239" s="20"/>
      <c r="H239" s="29"/>
      <c r="I239" s="65"/>
      <c r="J239" s="92"/>
      <c r="K239" s="132"/>
      <c r="L239" s="92"/>
    </row>
    <row r="240" spans="1:13" s="2" customFormat="1" x14ac:dyDescent="0.2">
      <c r="A240" s="108">
        <v>99</v>
      </c>
      <c r="B240" s="33" t="s">
        <v>801</v>
      </c>
      <c r="C240" s="100"/>
      <c r="D240" s="10" t="s">
        <v>30</v>
      </c>
      <c r="E240" s="14"/>
      <c r="F240" s="15"/>
      <c r="G240" s="14"/>
      <c r="H240" s="14"/>
      <c r="I240" s="32">
        <v>100000</v>
      </c>
      <c r="J240" s="100"/>
      <c r="K240" s="132"/>
      <c r="L240" s="100"/>
      <c r="M240" s="2" t="s">
        <v>94</v>
      </c>
    </row>
    <row r="241" spans="1:13" s="2" customFormat="1" x14ac:dyDescent="0.2">
      <c r="A241" s="111"/>
      <c r="B241" s="17" t="s">
        <v>34</v>
      </c>
      <c r="C241" s="92"/>
      <c r="D241" s="17" t="s">
        <v>798</v>
      </c>
      <c r="E241" s="21"/>
      <c r="F241" s="22"/>
      <c r="G241" s="29"/>
      <c r="H241" s="29"/>
      <c r="I241" s="65"/>
      <c r="J241" s="92"/>
      <c r="K241" s="144"/>
      <c r="L241" s="92"/>
    </row>
    <row r="242" spans="1:13" s="2" customFormat="1" x14ac:dyDescent="0.2">
      <c r="A242" s="125">
        <v>100</v>
      </c>
      <c r="B242" s="11" t="s">
        <v>802</v>
      </c>
      <c r="C242" s="100"/>
      <c r="D242" s="31" t="s">
        <v>70</v>
      </c>
      <c r="E242" s="14"/>
      <c r="F242" s="32"/>
      <c r="G242" s="14"/>
      <c r="H242" s="14"/>
      <c r="I242" s="32">
        <v>100000</v>
      </c>
      <c r="J242" s="100"/>
      <c r="K242" s="132"/>
      <c r="L242" s="100"/>
      <c r="M242" s="2" t="s">
        <v>94</v>
      </c>
    </row>
    <row r="243" spans="1:13" s="2" customFormat="1" x14ac:dyDescent="0.2">
      <c r="A243" s="91"/>
      <c r="B243" s="24" t="s">
        <v>155</v>
      </c>
      <c r="C243" s="92"/>
      <c r="D243" s="119" t="s">
        <v>156</v>
      </c>
      <c r="E243" s="36"/>
      <c r="F243" s="37"/>
      <c r="G243" s="36"/>
      <c r="H243" s="36"/>
      <c r="I243" s="65"/>
      <c r="J243" s="92"/>
      <c r="K243" s="144"/>
      <c r="L243" s="92"/>
    </row>
    <row r="244" spans="1:13" s="2" customFormat="1" x14ac:dyDescent="0.2">
      <c r="A244" s="98"/>
      <c r="B244" s="18" t="s">
        <v>154</v>
      </c>
      <c r="C244" s="100"/>
      <c r="D244" s="20"/>
      <c r="E244" s="21"/>
      <c r="F244" s="22"/>
      <c r="G244" s="29"/>
      <c r="H244" s="29"/>
      <c r="I244" s="23"/>
      <c r="J244" s="36"/>
      <c r="K244" s="68"/>
      <c r="L244" s="19"/>
    </row>
    <row r="245" spans="1:13" s="2" customFormat="1" x14ac:dyDescent="0.2">
      <c r="A245" s="125">
        <v>101</v>
      </c>
      <c r="B245" s="12" t="s">
        <v>271</v>
      </c>
      <c r="C245" s="92"/>
      <c r="D245" s="63" t="s">
        <v>70</v>
      </c>
      <c r="E245" s="14"/>
      <c r="F245" s="14"/>
      <c r="G245" s="14"/>
      <c r="H245" s="32"/>
      <c r="I245" s="32">
        <v>100000</v>
      </c>
      <c r="J245" s="19"/>
      <c r="K245" s="26"/>
      <c r="L245" s="19"/>
      <c r="M245" s="2" t="s">
        <v>94</v>
      </c>
    </row>
    <row r="246" spans="1:13" s="2" customFormat="1" x14ac:dyDescent="0.2">
      <c r="A246" s="98"/>
      <c r="B246" s="66" t="s">
        <v>163</v>
      </c>
      <c r="C246" s="17"/>
      <c r="D246" s="20" t="s">
        <v>799</v>
      </c>
      <c r="E246" s="17"/>
      <c r="F246" s="29"/>
      <c r="G246" s="29"/>
      <c r="H246" s="23"/>
      <c r="I246" s="23"/>
      <c r="J246" s="17"/>
      <c r="K246" s="362"/>
      <c r="L246" s="66"/>
    </row>
    <row r="247" spans="1:13" s="2" customFormat="1" x14ac:dyDescent="0.2">
      <c r="A247" s="34"/>
      <c r="B247" s="68"/>
      <c r="C247" s="67"/>
      <c r="D247" s="67"/>
      <c r="E247" s="67"/>
      <c r="F247" s="37"/>
      <c r="G247" s="37"/>
      <c r="H247" s="37"/>
      <c r="I247" s="37"/>
      <c r="J247" s="67"/>
      <c r="K247" s="68"/>
      <c r="L247" s="68">
        <v>56</v>
      </c>
    </row>
    <row r="248" spans="1:13" x14ac:dyDescent="0.2">
      <c r="A248" s="34"/>
      <c r="B248" s="136"/>
      <c r="C248" s="136"/>
      <c r="D248" s="136"/>
      <c r="E248" s="270"/>
      <c r="F248" s="147"/>
      <c r="G248" s="147"/>
      <c r="H248" s="147"/>
      <c r="I248" s="147"/>
      <c r="J248" s="147"/>
      <c r="K248" s="136"/>
      <c r="L248" s="136"/>
    </row>
    <row r="249" spans="1:13" s="121" customFormat="1" x14ac:dyDescent="0.2">
      <c r="A249" s="405" t="s">
        <v>9</v>
      </c>
      <c r="B249" s="405" t="s">
        <v>10</v>
      </c>
      <c r="C249" s="351" t="s">
        <v>11</v>
      </c>
      <c r="D249" s="351" t="s">
        <v>12</v>
      </c>
      <c r="E249" s="413" t="s">
        <v>13</v>
      </c>
      <c r="F249" s="414"/>
      <c r="G249" s="414"/>
      <c r="H249" s="414"/>
      <c r="I249" s="415"/>
      <c r="J249" s="351" t="s">
        <v>14</v>
      </c>
      <c r="K249" s="405" t="s">
        <v>15</v>
      </c>
      <c r="L249" s="411" t="s">
        <v>16</v>
      </c>
    </row>
    <row r="250" spans="1:13" s="121" customFormat="1" x14ac:dyDescent="0.2">
      <c r="A250" s="405"/>
      <c r="B250" s="405"/>
      <c r="C250" s="7" t="s">
        <v>17</v>
      </c>
      <c r="D250" s="7" t="s">
        <v>762</v>
      </c>
      <c r="E250" s="350">
        <v>2561</v>
      </c>
      <c r="F250" s="351">
        <v>2562</v>
      </c>
      <c r="G250" s="351">
        <v>2563</v>
      </c>
      <c r="H250" s="351">
        <v>2564</v>
      </c>
      <c r="I250" s="351">
        <v>2565</v>
      </c>
      <c r="J250" s="7" t="s">
        <v>19</v>
      </c>
      <c r="K250" s="405"/>
      <c r="L250" s="411"/>
    </row>
    <row r="251" spans="1:13" s="121" customFormat="1" x14ac:dyDescent="0.2">
      <c r="A251" s="405"/>
      <c r="B251" s="405"/>
      <c r="C251" s="9"/>
      <c r="D251" s="8" t="s">
        <v>763</v>
      </c>
      <c r="E251" s="266" t="s">
        <v>20</v>
      </c>
      <c r="F251" s="9" t="s">
        <v>20</v>
      </c>
      <c r="G251" s="9" t="s">
        <v>20</v>
      </c>
      <c r="H251" s="9" t="s">
        <v>20</v>
      </c>
      <c r="I251" s="9" t="s">
        <v>20</v>
      </c>
      <c r="J251" s="284"/>
      <c r="K251" s="405"/>
      <c r="L251" s="411"/>
    </row>
    <row r="252" spans="1:13" s="2" customFormat="1" x14ac:dyDescent="0.2">
      <c r="A252" s="125">
        <v>102</v>
      </c>
      <c r="B252" s="16" t="s">
        <v>271</v>
      </c>
      <c r="C252" s="127" t="s">
        <v>110</v>
      </c>
      <c r="D252" s="63" t="s">
        <v>70</v>
      </c>
      <c r="E252" s="14"/>
      <c r="F252" s="14"/>
      <c r="G252" s="14"/>
      <c r="H252" s="32"/>
      <c r="I252" s="32">
        <v>100000</v>
      </c>
      <c r="J252" s="130" t="s">
        <v>174</v>
      </c>
      <c r="K252" s="106" t="s">
        <v>24</v>
      </c>
      <c r="L252" s="127" t="s">
        <v>25</v>
      </c>
      <c r="M252" s="2" t="s">
        <v>94</v>
      </c>
    </row>
    <row r="253" spans="1:13" s="2" customFormat="1" x14ac:dyDescent="0.2">
      <c r="A253" s="91"/>
      <c r="B253" s="27" t="s">
        <v>880</v>
      </c>
      <c r="C253" s="100" t="s">
        <v>98</v>
      </c>
      <c r="D253" s="26" t="s">
        <v>881</v>
      </c>
      <c r="E253" s="19"/>
      <c r="F253" s="36"/>
      <c r="G253" s="36"/>
      <c r="H253" s="65"/>
      <c r="I253" s="65"/>
      <c r="J253" s="92" t="s">
        <v>919</v>
      </c>
      <c r="K253" s="132" t="s">
        <v>26</v>
      </c>
      <c r="L253" s="100"/>
    </row>
    <row r="254" spans="1:13" s="2" customFormat="1" x14ac:dyDescent="0.2">
      <c r="A254" s="125">
        <v>103</v>
      </c>
      <c r="B254" s="16" t="s">
        <v>271</v>
      </c>
      <c r="C254" s="92" t="s">
        <v>28</v>
      </c>
      <c r="D254" s="63" t="s">
        <v>70</v>
      </c>
      <c r="E254" s="14"/>
      <c r="F254" s="14"/>
      <c r="G254" s="14"/>
      <c r="H254" s="32"/>
      <c r="I254" s="32">
        <v>100000</v>
      </c>
      <c r="J254" s="92" t="s">
        <v>920</v>
      </c>
      <c r="K254" s="132" t="s">
        <v>28</v>
      </c>
      <c r="L254" s="92"/>
      <c r="M254" s="2" t="s">
        <v>94</v>
      </c>
    </row>
    <row r="255" spans="1:13" s="2" customFormat="1" x14ac:dyDescent="0.2">
      <c r="A255" s="91"/>
      <c r="B255" s="27" t="s">
        <v>837</v>
      </c>
      <c r="C255" s="298" t="s">
        <v>151</v>
      </c>
      <c r="D255" s="26" t="s">
        <v>838</v>
      </c>
      <c r="E255" s="19"/>
      <c r="F255" s="36"/>
      <c r="G255" s="36"/>
      <c r="H255" s="65"/>
      <c r="I255" s="65"/>
      <c r="J255" s="298"/>
      <c r="K255" s="144" t="s">
        <v>151</v>
      </c>
      <c r="L255" s="298"/>
    </row>
    <row r="256" spans="1:13" x14ac:dyDescent="0.2">
      <c r="A256" s="108">
        <v>104</v>
      </c>
      <c r="B256" s="109" t="s">
        <v>292</v>
      </c>
      <c r="C256" s="100" t="s">
        <v>409</v>
      </c>
      <c r="D256" s="110" t="s">
        <v>261</v>
      </c>
      <c r="E256" s="143">
        <v>1000000</v>
      </c>
      <c r="F256" s="167">
        <v>1000000</v>
      </c>
      <c r="G256" s="143">
        <v>1000000</v>
      </c>
      <c r="H256" s="143">
        <v>1000000</v>
      </c>
      <c r="I256" s="274">
        <v>1000000</v>
      </c>
      <c r="J256" s="100"/>
      <c r="K256" s="305" t="s">
        <v>790</v>
      </c>
      <c r="L256" s="100"/>
    </row>
    <row r="257" spans="1:18" x14ac:dyDescent="0.2">
      <c r="A257" s="111"/>
      <c r="B257" s="99" t="s">
        <v>262</v>
      </c>
      <c r="C257" s="92"/>
      <c r="D257" s="101"/>
      <c r="E257" s="168"/>
      <c r="F257" s="169"/>
      <c r="G257" s="170"/>
      <c r="H257" s="170"/>
      <c r="I257" s="309"/>
      <c r="J257" s="92"/>
      <c r="K257" s="132" t="s">
        <v>29</v>
      </c>
      <c r="L257" s="92"/>
    </row>
    <row r="258" spans="1:18" x14ac:dyDescent="0.2">
      <c r="A258" s="108">
        <v>105</v>
      </c>
      <c r="B258" s="109" t="s">
        <v>263</v>
      </c>
      <c r="C258" s="100"/>
      <c r="D258" s="110" t="s">
        <v>796</v>
      </c>
      <c r="E258" s="143">
        <v>800000</v>
      </c>
      <c r="F258" s="129">
        <v>800000</v>
      </c>
      <c r="G258" s="96">
        <v>800000</v>
      </c>
      <c r="H258" s="96">
        <v>800000</v>
      </c>
      <c r="I258" s="129">
        <v>800000</v>
      </c>
      <c r="J258" s="100"/>
      <c r="K258" s="132"/>
      <c r="L258" s="100"/>
    </row>
    <row r="259" spans="1:18" x14ac:dyDescent="0.2">
      <c r="A259" s="111"/>
      <c r="B259" s="99" t="s">
        <v>264</v>
      </c>
      <c r="C259" s="159"/>
      <c r="D259" s="101" t="s">
        <v>797</v>
      </c>
      <c r="E259" s="168"/>
      <c r="F259" s="103"/>
      <c r="G259" s="104"/>
      <c r="H259" s="104"/>
      <c r="I259" s="135"/>
      <c r="J259" s="159"/>
      <c r="K259" s="310"/>
      <c r="L259" s="159"/>
    </row>
    <row r="260" spans="1:18" x14ac:dyDescent="0.2">
      <c r="A260" s="391"/>
      <c r="B260" s="392" t="s">
        <v>930</v>
      </c>
      <c r="C260" s="392"/>
      <c r="D260" s="393"/>
      <c r="E260" s="394">
        <f>SUM(N271)</f>
        <v>20873610</v>
      </c>
      <c r="F260" s="394">
        <f t="shared" ref="F260:I260" si="0">SUM(O271)</f>
        <v>13782620</v>
      </c>
      <c r="G260" s="394">
        <f t="shared" si="0"/>
        <v>66809630</v>
      </c>
      <c r="H260" s="394">
        <f t="shared" si="0"/>
        <v>71269600</v>
      </c>
      <c r="I260" s="394">
        <f t="shared" si="0"/>
        <v>74455610</v>
      </c>
      <c r="N260" s="325">
        <v>61</v>
      </c>
      <c r="O260" s="325">
        <v>62</v>
      </c>
      <c r="P260" s="325">
        <v>63</v>
      </c>
      <c r="Q260" s="325">
        <v>64</v>
      </c>
      <c r="R260" s="325">
        <v>65</v>
      </c>
    </row>
    <row r="261" spans="1:18" x14ac:dyDescent="0.2">
      <c r="B261" s="136"/>
      <c r="C261" s="136"/>
      <c r="D261" s="136"/>
      <c r="E261" s="282"/>
      <c r="F261" s="147"/>
      <c r="G261" s="147"/>
      <c r="H261" s="147"/>
      <c r="I261" s="147"/>
      <c r="N261" s="122"/>
      <c r="O261" s="122"/>
      <c r="P261" s="122"/>
      <c r="Q261" s="122"/>
      <c r="R261" s="122"/>
    </row>
    <row r="262" spans="1:18" x14ac:dyDescent="0.2">
      <c r="B262" s="136"/>
      <c r="C262" s="136"/>
      <c r="D262" s="136"/>
      <c r="E262" s="282"/>
      <c r="F262" s="147"/>
      <c r="G262" s="147"/>
      <c r="H262" s="147"/>
      <c r="I262" s="147"/>
      <c r="N262" s="122"/>
      <c r="O262" s="122"/>
      <c r="P262" s="122"/>
      <c r="Q262" s="122"/>
      <c r="R262" s="122"/>
    </row>
    <row r="263" spans="1:18" x14ac:dyDescent="0.2">
      <c r="B263" s="136"/>
      <c r="C263" s="136"/>
      <c r="D263" s="136"/>
      <c r="E263" s="282"/>
      <c r="F263" s="147"/>
      <c r="G263" s="147"/>
      <c r="H263" s="147"/>
      <c r="I263" s="147"/>
      <c r="N263" s="122"/>
      <c r="O263" s="122"/>
      <c r="P263" s="122"/>
      <c r="Q263" s="122"/>
      <c r="R263" s="122"/>
    </row>
    <row r="264" spans="1:18" ht="20.25" x14ac:dyDescent="0.2">
      <c r="B264" s="136"/>
      <c r="C264" s="136"/>
      <c r="D264" s="136"/>
      <c r="E264" s="282"/>
      <c r="F264" s="147"/>
      <c r="G264" s="147"/>
      <c r="H264" s="147"/>
      <c r="I264" s="147"/>
      <c r="N264" s="326"/>
      <c r="O264" s="326"/>
      <c r="P264" s="326"/>
      <c r="Q264" s="326"/>
      <c r="R264" s="326"/>
    </row>
    <row r="265" spans="1:18" x14ac:dyDescent="0.2">
      <c r="B265" s="136"/>
      <c r="C265" s="136"/>
      <c r="D265" s="136"/>
      <c r="E265" s="282"/>
      <c r="F265" s="147"/>
      <c r="G265" s="147"/>
      <c r="H265" s="147"/>
      <c r="I265" s="147"/>
      <c r="N265" s="122"/>
      <c r="O265" s="122"/>
      <c r="P265" s="122"/>
      <c r="Q265" s="122"/>
      <c r="R265" s="122"/>
    </row>
    <row r="266" spans="1:18" x14ac:dyDescent="0.2">
      <c r="B266" s="136"/>
      <c r="C266" s="136"/>
      <c r="D266" s="136"/>
      <c r="E266" s="282"/>
      <c r="F266" s="147"/>
      <c r="G266" s="147"/>
      <c r="H266" s="147"/>
      <c r="I266" s="147"/>
      <c r="N266" s="122"/>
      <c r="O266" s="122"/>
      <c r="P266" s="122"/>
      <c r="Q266" s="122"/>
      <c r="R266" s="122"/>
    </row>
    <row r="267" spans="1:18" x14ac:dyDescent="0.2">
      <c r="B267" s="136"/>
      <c r="C267" s="136"/>
      <c r="D267" s="136"/>
      <c r="E267" s="282"/>
      <c r="F267" s="147"/>
      <c r="G267" s="147"/>
      <c r="H267" s="147"/>
      <c r="I267" s="147"/>
      <c r="N267" s="122"/>
      <c r="O267" s="122"/>
      <c r="P267" s="122"/>
      <c r="Q267" s="122"/>
      <c r="R267" s="122"/>
    </row>
    <row r="268" spans="1:18" x14ac:dyDescent="0.2">
      <c r="B268" s="136"/>
      <c r="C268" s="136"/>
      <c r="D268" s="136"/>
      <c r="E268" s="282"/>
      <c r="F268" s="147"/>
      <c r="G268" s="147"/>
      <c r="H268" s="147"/>
      <c r="I268" s="147"/>
      <c r="N268" s="122"/>
      <c r="O268" s="122"/>
      <c r="P268" s="122"/>
      <c r="Q268" s="122"/>
      <c r="R268" s="122"/>
    </row>
    <row r="269" spans="1:18" x14ac:dyDescent="0.2">
      <c r="B269" s="136"/>
      <c r="C269" s="136"/>
      <c r="D269" s="136"/>
      <c r="E269" s="282"/>
      <c r="F269" s="147"/>
      <c r="G269" s="147"/>
      <c r="H269" s="147"/>
      <c r="I269" s="147"/>
      <c r="L269" s="97">
        <v>57</v>
      </c>
      <c r="N269" s="122"/>
      <c r="O269" s="122"/>
      <c r="P269" s="122"/>
      <c r="Q269" s="122"/>
      <c r="R269" s="122"/>
    </row>
    <row r="270" spans="1:18" x14ac:dyDescent="0.2">
      <c r="B270" s="136"/>
      <c r="C270" s="136"/>
      <c r="D270" s="136"/>
      <c r="E270" s="282"/>
      <c r="F270" s="147"/>
      <c r="G270" s="147"/>
      <c r="H270" s="147"/>
      <c r="I270" s="147"/>
      <c r="N270" s="122"/>
      <c r="O270" s="122"/>
      <c r="P270" s="122"/>
      <c r="Q270" s="122"/>
      <c r="R270" s="122"/>
    </row>
    <row r="271" spans="1:18" x14ac:dyDescent="0.2">
      <c r="B271" s="136"/>
      <c r="C271" s="136"/>
      <c r="D271" s="136"/>
      <c r="E271" s="282"/>
      <c r="F271" s="147"/>
      <c r="G271" s="147"/>
      <c r="H271" s="147"/>
      <c r="I271" s="147"/>
      <c r="N271" s="171">
        <f>SUM(E5:E31,E32:E65,E71:E96,E97:E118,E119:E144,E145:E168,E169:E192,E193:E216,E219:E259)</f>
        <v>20873610</v>
      </c>
      <c r="O271" s="171">
        <f>SUM(F5:F31,F32:F65,F71:F96,F97:F118,F119:F144,F145:F168,F169:F192,F193:F216,F219:F259)</f>
        <v>13782620</v>
      </c>
      <c r="P271" s="171">
        <f>SUM(G5:G31,G32:G65,G71:G96,G97:G118,G119:G144,G145:G168,G169:G192,G193:G216,G219:G259)</f>
        <v>66809630</v>
      </c>
      <c r="Q271" s="171">
        <f>SUM(H5:H31,H32:H65,H71:H96,H97:H118,H119:H144,H145:H168,H169:H192,H193:H216,H219:H259)</f>
        <v>71269600</v>
      </c>
      <c r="R271" s="171">
        <f>SUM(I5:I31,I32:I65,I71:I96,I97:I118,I119:I144,I145:I168,I169:I192,I193:I216,I219:I259)</f>
        <v>74455610</v>
      </c>
    </row>
    <row r="272" spans="1:18" x14ac:dyDescent="0.2">
      <c r="B272" s="136"/>
      <c r="C272" s="136"/>
      <c r="D272" s="136"/>
      <c r="E272" s="282"/>
      <c r="F272" s="147"/>
      <c r="G272" s="147"/>
      <c r="H272" s="147"/>
      <c r="I272" s="147"/>
    </row>
    <row r="273" spans="2:12" x14ac:dyDescent="0.2">
      <c r="B273" s="136"/>
      <c r="C273" s="136"/>
      <c r="D273" s="136"/>
      <c r="E273" s="282">
        <v>36</v>
      </c>
      <c r="F273" s="147">
        <v>15</v>
      </c>
      <c r="G273" s="147">
        <v>79</v>
      </c>
      <c r="H273" s="147">
        <v>89</v>
      </c>
      <c r="I273" s="147">
        <v>105</v>
      </c>
    </row>
    <row r="274" spans="2:12" x14ac:dyDescent="0.2">
      <c r="B274" s="136"/>
      <c r="C274" s="136"/>
      <c r="D274" s="136"/>
      <c r="E274" s="282"/>
      <c r="F274" s="147"/>
      <c r="G274" s="147"/>
      <c r="H274" s="147"/>
      <c r="I274" s="147"/>
    </row>
    <row r="275" spans="2:12" x14ac:dyDescent="0.2">
      <c r="B275" s="136"/>
      <c r="C275" s="136"/>
      <c r="D275" s="136"/>
      <c r="E275" s="282"/>
      <c r="F275" s="147"/>
      <c r="G275" s="147"/>
      <c r="H275" s="147"/>
      <c r="I275" s="147"/>
      <c r="L275" s="97">
        <v>16</v>
      </c>
    </row>
    <row r="276" spans="2:12" x14ac:dyDescent="0.2">
      <c r="B276" s="136"/>
      <c r="C276" s="136"/>
      <c r="D276" s="136"/>
      <c r="E276" s="282"/>
      <c r="F276" s="147"/>
      <c r="G276" s="147"/>
      <c r="H276" s="147"/>
      <c r="I276" s="147"/>
    </row>
    <row r="277" spans="2:12" x14ac:dyDescent="0.2">
      <c r="B277" s="136"/>
      <c r="C277" s="136"/>
      <c r="D277" s="136" t="s">
        <v>13</v>
      </c>
      <c r="E277" s="173">
        <v>21363000</v>
      </c>
      <c r="F277" s="172">
        <v>4740000</v>
      </c>
      <c r="G277" s="172">
        <v>8580000</v>
      </c>
      <c r="H277" s="172">
        <v>6350000</v>
      </c>
      <c r="I277" s="172"/>
    </row>
    <row r="278" spans="2:12" ht="20.25" x14ac:dyDescent="0.2">
      <c r="C278" s="123"/>
      <c r="D278" s="136" t="s">
        <v>10</v>
      </c>
      <c r="E278" s="173">
        <v>34</v>
      </c>
      <c r="F278" s="171">
        <v>18</v>
      </c>
      <c r="G278" s="171">
        <v>15</v>
      </c>
      <c r="H278" s="171">
        <v>19</v>
      </c>
      <c r="I278" s="171"/>
    </row>
    <row r="279" spans="2:12" ht="20.25" x14ac:dyDescent="0.2">
      <c r="C279" s="123"/>
      <c r="D279" s="136" t="s">
        <v>10</v>
      </c>
    </row>
    <row r="280" spans="2:12" ht="20.25" x14ac:dyDescent="0.2">
      <c r="C280" s="123"/>
      <c r="D280" s="123"/>
      <c r="E280" s="173">
        <f>SUM(E5:E31,E32:E65,E71:E96,E97:E118,E119:E151,E152:E176,E177:E200,E201:E259)</f>
        <v>20873610</v>
      </c>
      <c r="F280" s="172">
        <f>SUM(F5:F31,F32:F65,F71:F96,F97:F118,F119:F151,F152:F176,F177:F200,F201:F259)</f>
        <v>13782620</v>
      </c>
      <c r="G280" s="172">
        <f>SUM(G5:G31,G32:G65,G71:G96,G97:G118,G119:G151,G152:G176,G177:G200,G201:G259)</f>
        <v>66809630</v>
      </c>
      <c r="H280" s="172">
        <f>SUM(H5:H31,H32:H65,H71:H96,H97:H118,H119:H151,H152:H176,H177:H200,H201:H259)</f>
        <v>71641600</v>
      </c>
      <c r="I280" s="172"/>
    </row>
    <row r="281" spans="2:12" ht="20.25" x14ac:dyDescent="0.2">
      <c r="C281" s="123"/>
      <c r="D281" s="123"/>
    </row>
    <row r="282" spans="2:12" ht="20.25" x14ac:dyDescent="0.2">
      <c r="C282" s="123"/>
      <c r="D282" s="123"/>
    </row>
    <row r="283" spans="2:12" ht="20.25" x14ac:dyDescent="0.2">
      <c r="C283" s="123"/>
      <c r="D283" s="123">
        <v>1</v>
      </c>
      <c r="E283" s="173" t="e">
        <f>SUM(#REF!,#REF!,#REF!,#REF!,#REF!,#REF!,#REF!,#REF!,#REF!,#REF!,#REF!,#REF!,#REF!,#REF!,#REF!,#REF!,#REF!,#REF!,#REF!,#REF!,#REF!,#REF!,#REF!)</f>
        <v>#REF!</v>
      </c>
      <c r="F283" s="172" t="e">
        <f>SUM(#REF!,#REF!,#REF!,#REF!,#REF!,#REF!,#REF!,#REF!,#REF!,#REF!,#REF!,#REF!,#REF!,#REF!,#REF!,#REF!,#REF!,#REF!,#REF!,#REF!,#REF!,#REF!,#REF!)</f>
        <v>#REF!</v>
      </c>
      <c r="G283" s="172"/>
      <c r="H283" s="172" t="e">
        <f>SUM(#REF!,#REF!,#REF!,#REF!,#REF!,#REF!,#REF!,#REF!,#REF!,#REF!,#REF!,#REF!,#REF!,#REF!,#REF!,#REF!,#REF!,#REF!,#REF!,#REF!,#REF!,#REF!,#REF!)</f>
        <v>#REF!</v>
      </c>
      <c r="I283" s="172"/>
    </row>
    <row r="284" spans="2:12" ht="20.25" x14ac:dyDescent="0.2">
      <c r="C284" s="123"/>
      <c r="D284" s="123">
        <v>2</v>
      </c>
      <c r="E284" s="173" t="e">
        <f>SUM(#REF!,#REF!,#REF!,#REF!,#REF!,#REF!,#REF!,#REF!,#REF!,#REF!,#REF!,#REF!,#REF!,#REF!,#REF!,#REF!,#REF!,E278)</f>
        <v>#REF!</v>
      </c>
      <c r="F284" s="173" t="e">
        <f>SUM(#REF!,#REF!,#REF!,#REF!,#REF!,#REF!,#REF!,#REF!,#REF!,#REF!,#REF!,#REF!,#REF!,#REF!,#REF!,#REF!,#REF!,F278)</f>
        <v>#REF!</v>
      </c>
      <c r="G284" s="173"/>
      <c r="H284" s="173" t="e">
        <f>SUM(#REF!,#REF!,#REF!,#REF!,#REF!,#REF!,#REF!,#REF!,#REF!,#REF!,#REF!,#REF!,#REF!,#REF!,#REF!,#REF!,#REF!,H278)</f>
        <v>#REF!</v>
      </c>
      <c r="I284" s="173"/>
    </row>
    <row r="286" spans="2:12" x14ac:dyDescent="0.2">
      <c r="D286" s="97" t="s">
        <v>265</v>
      </c>
      <c r="E286" s="173" t="e">
        <f>SUM(E283:E284)</f>
        <v>#REF!</v>
      </c>
      <c r="F286" s="171" t="e">
        <f>SUM(F283:F284)</f>
        <v>#REF!</v>
      </c>
      <c r="G286" s="171"/>
      <c r="H286" s="171" t="e">
        <f>SUM(H283:H284)</f>
        <v>#REF!</v>
      </c>
      <c r="I286" s="171"/>
      <c r="L286" s="97">
        <v>74</v>
      </c>
    </row>
  </sheetData>
  <mergeCells count="60">
    <mergeCell ref="A249:A251"/>
    <mergeCell ref="B249:B251"/>
    <mergeCell ref="E249:I249"/>
    <mergeCell ref="K249:K251"/>
    <mergeCell ref="L249:L251"/>
    <mergeCell ref="A206:A208"/>
    <mergeCell ref="B206:B208"/>
    <mergeCell ref="E206:I206"/>
    <mergeCell ref="K206:K208"/>
    <mergeCell ref="L206:L208"/>
    <mergeCell ref="A114:A116"/>
    <mergeCell ref="B114:B116"/>
    <mergeCell ref="E114:I114"/>
    <mergeCell ref="K114:K116"/>
    <mergeCell ref="L114:L116"/>
    <mergeCell ref="A226:A228"/>
    <mergeCell ref="B226:B228"/>
    <mergeCell ref="E226:I226"/>
    <mergeCell ref="K226:K228"/>
    <mergeCell ref="L226:L228"/>
    <mergeCell ref="A182:A184"/>
    <mergeCell ref="B182:B184"/>
    <mergeCell ref="E182:I182"/>
    <mergeCell ref="K182:K184"/>
    <mergeCell ref="L182:L184"/>
    <mergeCell ref="A158:A160"/>
    <mergeCell ref="B158:B160"/>
    <mergeCell ref="E158:I158"/>
    <mergeCell ref="K158:K160"/>
    <mergeCell ref="L158:L160"/>
    <mergeCell ref="A136:A138"/>
    <mergeCell ref="B136:B138"/>
    <mergeCell ref="E136:I136"/>
    <mergeCell ref="K136:K138"/>
    <mergeCell ref="L136:L138"/>
    <mergeCell ref="A68:A70"/>
    <mergeCell ref="B68:B70"/>
    <mergeCell ref="E68:I68"/>
    <mergeCell ref="K68:K70"/>
    <mergeCell ref="L68:L70"/>
    <mergeCell ref="A47:A49"/>
    <mergeCell ref="B47:B49"/>
    <mergeCell ref="E47:I47"/>
    <mergeCell ref="K47:K49"/>
    <mergeCell ref="L47:L49"/>
    <mergeCell ref="A25:A27"/>
    <mergeCell ref="B25:B27"/>
    <mergeCell ref="E25:I25"/>
    <mergeCell ref="K25:K27"/>
    <mergeCell ref="L25:L27"/>
    <mergeCell ref="A92:A94"/>
    <mergeCell ref="B92:B94"/>
    <mergeCell ref="E92:I92"/>
    <mergeCell ref="K92:K94"/>
    <mergeCell ref="L92:L94"/>
    <mergeCell ref="A2:A4"/>
    <mergeCell ref="B2:B4"/>
    <mergeCell ref="E2:I2"/>
    <mergeCell ref="K2:K4"/>
    <mergeCell ref="L2:L4"/>
  </mergeCells>
  <printOptions horizontalCentered="1"/>
  <pageMargins left="0.70866141732283472" right="0.70866141732283472" top="1.181102362204724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view="pageBreakPreview" topLeftCell="A73" zoomScale="90" zoomScaleNormal="100" zoomScaleSheetLayoutView="90" workbookViewId="0">
      <selection activeCell="F82" sqref="F82"/>
    </sheetView>
  </sheetViews>
  <sheetFormatPr defaultRowHeight="18.75" x14ac:dyDescent="0.3"/>
  <cols>
    <col min="1" max="1" width="3.625" style="50" customWidth="1"/>
    <col min="2" max="2" width="20.25" style="50" customWidth="1"/>
    <col min="3" max="3" width="8.25" style="50" customWidth="1"/>
    <col min="4" max="4" width="20.25" style="50" customWidth="1"/>
    <col min="5" max="5" width="9.375" style="50" customWidth="1"/>
    <col min="6" max="6" width="8.875" style="50" customWidth="1"/>
    <col min="7" max="7" width="9.625" style="50" customWidth="1"/>
    <col min="8" max="8" width="9.5" style="50" customWidth="1"/>
    <col min="9" max="9" width="9.125" style="50" customWidth="1"/>
    <col min="10" max="10" width="7.375" style="50" customWidth="1"/>
    <col min="11" max="11" width="7.5" style="50" customWidth="1"/>
    <col min="12" max="12" width="6.75" style="50" customWidth="1"/>
    <col min="13" max="13" width="9" style="50"/>
    <col min="14" max="14" width="10.75" style="50" bestFit="1" customWidth="1"/>
    <col min="15" max="15" width="12.5" style="50" customWidth="1"/>
    <col min="16" max="18" width="10.75" style="50" bestFit="1" customWidth="1"/>
    <col min="19" max="257" width="9" style="50"/>
    <col min="258" max="258" width="4.5" style="50" customWidth="1"/>
    <col min="259" max="259" width="23.25" style="50" customWidth="1"/>
    <col min="260" max="260" width="8.5" style="50" customWidth="1"/>
    <col min="261" max="261" width="20.25" style="50" customWidth="1"/>
    <col min="262" max="262" width="9.375" style="50" customWidth="1"/>
    <col min="263" max="263" width="9.5" style="50" customWidth="1"/>
    <col min="264" max="264" width="8.875" style="50" customWidth="1"/>
    <col min="265" max="265" width="9.25" style="50" customWidth="1"/>
    <col min="266" max="266" width="11.25" style="50" customWidth="1"/>
    <col min="267" max="267" width="6.5" style="50" customWidth="1"/>
    <col min="268" max="268" width="7.875" style="50" customWidth="1"/>
    <col min="269" max="513" width="9" style="50"/>
    <col min="514" max="514" width="4.5" style="50" customWidth="1"/>
    <col min="515" max="515" width="23.25" style="50" customWidth="1"/>
    <col min="516" max="516" width="8.5" style="50" customWidth="1"/>
    <col min="517" max="517" width="20.25" style="50" customWidth="1"/>
    <col min="518" max="518" width="9.375" style="50" customWidth="1"/>
    <col min="519" max="519" width="9.5" style="50" customWidth="1"/>
    <col min="520" max="520" width="8.875" style="50" customWidth="1"/>
    <col min="521" max="521" width="9.25" style="50" customWidth="1"/>
    <col min="522" max="522" width="11.25" style="50" customWidth="1"/>
    <col min="523" max="523" width="6.5" style="50" customWidth="1"/>
    <col min="524" max="524" width="7.875" style="50" customWidth="1"/>
    <col min="525" max="769" width="9" style="50"/>
    <col min="770" max="770" width="4.5" style="50" customWidth="1"/>
    <col min="771" max="771" width="23.25" style="50" customWidth="1"/>
    <col min="772" max="772" width="8.5" style="50" customWidth="1"/>
    <col min="773" max="773" width="20.25" style="50" customWidth="1"/>
    <col min="774" max="774" width="9.375" style="50" customWidth="1"/>
    <col min="775" max="775" width="9.5" style="50" customWidth="1"/>
    <col min="776" max="776" width="8.875" style="50" customWidth="1"/>
    <col min="777" max="777" width="9.25" style="50" customWidth="1"/>
    <col min="778" max="778" width="11.25" style="50" customWidth="1"/>
    <col min="779" max="779" width="6.5" style="50" customWidth="1"/>
    <col min="780" max="780" width="7.875" style="50" customWidth="1"/>
    <col min="781" max="1025" width="9" style="50"/>
    <col min="1026" max="1026" width="4.5" style="50" customWidth="1"/>
    <col min="1027" max="1027" width="23.25" style="50" customWidth="1"/>
    <col min="1028" max="1028" width="8.5" style="50" customWidth="1"/>
    <col min="1029" max="1029" width="20.25" style="50" customWidth="1"/>
    <col min="1030" max="1030" width="9.375" style="50" customWidth="1"/>
    <col min="1031" max="1031" width="9.5" style="50" customWidth="1"/>
    <col min="1032" max="1032" width="8.875" style="50" customWidth="1"/>
    <col min="1033" max="1033" width="9.25" style="50" customWidth="1"/>
    <col min="1034" max="1034" width="11.25" style="50" customWidth="1"/>
    <col min="1035" max="1035" width="6.5" style="50" customWidth="1"/>
    <col min="1036" max="1036" width="7.875" style="50" customWidth="1"/>
    <col min="1037" max="1281" width="9" style="50"/>
    <col min="1282" max="1282" width="4.5" style="50" customWidth="1"/>
    <col min="1283" max="1283" width="23.25" style="50" customWidth="1"/>
    <col min="1284" max="1284" width="8.5" style="50" customWidth="1"/>
    <col min="1285" max="1285" width="20.25" style="50" customWidth="1"/>
    <col min="1286" max="1286" width="9.375" style="50" customWidth="1"/>
    <col min="1287" max="1287" width="9.5" style="50" customWidth="1"/>
    <col min="1288" max="1288" width="8.875" style="50" customWidth="1"/>
    <col min="1289" max="1289" width="9.25" style="50" customWidth="1"/>
    <col min="1290" max="1290" width="11.25" style="50" customWidth="1"/>
    <col min="1291" max="1291" width="6.5" style="50" customWidth="1"/>
    <col min="1292" max="1292" width="7.875" style="50" customWidth="1"/>
    <col min="1293" max="1537" width="9" style="50"/>
    <col min="1538" max="1538" width="4.5" style="50" customWidth="1"/>
    <col min="1539" max="1539" width="23.25" style="50" customWidth="1"/>
    <col min="1540" max="1540" width="8.5" style="50" customWidth="1"/>
    <col min="1541" max="1541" width="20.25" style="50" customWidth="1"/>
    <col min="1542" max="1542" width="9.375" style="50" customWidth="1"/>
    <col min="1543" max="1543" width="9.5" style="50" customWidth="1"/>
    <col min="1544" max="1544" width="8.875" style="50" customWidth="1"/>
    <col min="1545" max="1545" width="9.25" style="50" customWidth="1"/>
    <col min="1546" max="1546" width="11.25" style="50" customWidth="1"/>
    <col min="1547" max="1547" width="6.5" style="50" customWidth="1"/>
    <col min="1548" max="1548" width="7.875" style="50" customWidth="1"/>
    <col min="1549" max="1793" width="9" style="50"/>
    <col min="1794" max="1794" width="4.5" style="50" customWidth="1"/>
    <col min="1795" max="1795" width="23.25" style="50" customWidth="1"/>
    <col min="1796" max="1796" width="8.5" style="50" customWidth="1"/>
    <col min="1797" max="1797" width="20.25" style="50" customWidth="1"/>
    <col min="1798" max="1798" width="9.375" style="50" customWidth="1"/>
    <col min="1799" max="1799" width="9.5" style="50" customWidth="1"/>
    <col min="1800" max="1800" width="8.875" style="50" customWidth="1"/>
    <col min="1801" max="1801" width="9.25" style="50" customWidth="1"/>
    <col min="1802" max="1802" width="11.25" style="50" customWidth="1"/>
    <col min="1803" max="1803" width="6.5" style="50" customWidth="1"/>
    <col min="1804" max="1804" width="7.875" style="50" customWidth="1"/>
    <col min="1805" max="2049" width="9" style="50"/>
    <col min="2050" max="2050" width="4.5" style="50" customWidth="1"/>
    <col min="2051" max="2051" width="23.25" style="50" customWidth="1"/>
    <col min="2052" max="2052" width="8.5" style="50" customWidth="1"/>
    <col min="2053" max="2053" width="20.25" style="50" customWidth="1"/>
    <col min="2054" max="2054" width="9.375" style="50" customWidth="1"/>
    <col min="2055" max="2055" width="9.5" style="50" customWidth="1"/>
    <col min="2056" max="2056" width="8.875" style="50" customWidth="1"/>
    <col min="2057" max="2057" width="9.25" style="50" customWidth="1"/>
    <col min="2058" max="2058" width="11.25" style="50" customWidth="1"/>
    <col min="2059" max="2059" width="6.5" style="50" customWidth="1"/>
    <col min="2060" max="2060" width="7.875" style="50" customWidth="1"/>
    <col min="2061" max="2305" width="9" style="50"/>
    <col min="2306" max="2306" width="4.5" style="50" customWidth="1"/>
    <col min="2307" max="2307" width="23.25" style="50" customWidth="1"/>
    <col min="2308" max="2308" width="8.5" style="50" customWidth="1"/>
    <col min="2309" max="2309" width="20.25" style="50" customWidth="1"/>
    <col min="2310" max="2310" width="9.375" style="50" customWidth="1"/>
    <col min="2311" max="2311" width="9.5" style="50" customWidth="1"/>
    <col min="2312" max="2312" width="8.875" style="50" customWidth="1"/>
    <col min="2313" max="2313" width="9.25" style="50" customWidth="1"/>
    <col min="2314" max="2314" width="11.25" style="50" customWidth="1"/>
    <col min="2315" max="2315" width="6.5" style="50" customWidth="1"/>
    <col min="2316" max="2316" width="7.875" style="50" customWidth="1"/>
    <col min="2317" max="2561" width="9" style="50"/>
    <col min="2562" max="2562" width="4.5" style="50" customWidth="1"/>
    <col min="2563" max="2563" width="23.25" style="50" customWidth="1"/>
    <col min="2564" max="2564" width="8.5" style="50" customWidth="1"/>
    <col min="2565" max="2565" width="20.25" style="50" customWidth="1"/>
    <col min="2566" max="2566" width="9.375" style="50" customWidth="1"/>
    <col min="2567" max="2567" width="9.5" style="50" customWidth="1"/>
    <col min="2568" max="2568" width="8.875" style="50" customWidth="1"/>
    <col min="2569" max="2569" width="9.25" style="50" customWidth="1"/>
    <col min="2570" max="2570" width="11.25" style="50" customWidth="1"/>
    <col min="2571" max="2571" width="6.5" style="50" customWidth="1"/>
    <col min="2572" max="2572" width="7.875" style="50" customWidth="1"/>
    <col min="2573" max="2817" width="9" style="50"/>
    <col min="2818" max="2818" width="4.5" style="50" customWidth="1"/>
    <col min="2819" max="2819" width="23.25" style="50" customWidth="1"/>
    <col min="2820" max="2820" width="8.5" style="50" customWidth="1"/>
    <col min="2821" max="2821" width="20.25" style="50" customWidth="1"/>
    <col min="2822" max="2822" width="9.375" style="50" customWidth="1"/>
    <col min="2823" max="2823" width="9.5" style="50" customWidth="1"/>
    <col min="2824" max="2824" width="8.875" style="50" customWidth="1"/>
    <col min="2825" max="2825" width="9.25" style="50" customWidth="1"/>
    <col min="2826" max="2826" width="11.25" style="50" customWidth="1"/>
    <col min="2827" max="2827" width="6.5" style="50" customWidth="1"/>
    <col min="2828" max="2828" width="7.875" style="50" customWidth="1"/>
    <col min="2829" max="3073" width="9" style="50"/>
    <col min="3074" max="3074" width="4.5" style="50" customWidth="1"/>
    <col min="3075" max="3075" width="23.25" style="50" customWidth="1"/>
    <col min="3076" max="3076" width="8.5" style="50" customWidth="1"/>
    <col min="3077" max="3077" width="20.25" style="50" customWidth="1"/>
    <col min="3078" max="3078" width="9.375" style="50" customWidth="1"/>
    <col min="3079" max="3079" width="9.5" style="50" customWidth="1"/>
    <col min="3080" max="3080" width="8.875" style="50" customWidth="1"/>
    <col min="3081" max="3081" width="9.25" style="50" customWidth="1"/>
    <col min="3082" max="3082" width="11.25" style="50" customWidth="1"/>
    <col min="3083" max="3083" width="6.5" style="50" customWidth="1"/>
    <col min="3084" max="3084" width="7.875" style="50" customWidth="1"/>
    <col min="3085" max="3329" width="9" style="50"/>
    <col min="3330" max="3330" width="4.5" style="50" customWidth="1"/>
    <col min="3331" max="3331" width="23.25" style="50" customWidth="1"/>
    <col min="3332" max="3332" width="8.5" style="50" customWidth="1"/>
    <col min="3333" max="3333" width="20.25" style="50" customWidth="1"/>
    <col min="3334" max="3334" width="9.375" style="50" customWidth="1"/>
    <col min="3335" max="3335" width="9.5" style="50" customWidth="1"/>
    <col min="3336" max="3336" width="8.875" style="50" customWidth="1"/>
    <col min="3337" max="3337" width="9.25" style="50" customWidth="1"/>
    <col min="3338" max="3338" width="11.25" style="50" customWidth="1"/>
    <col min="3339" max="3339" width="6.5" style="50" customWidth="1"/>
    <col min="3340" max="3340" width="7.875" style="50" customWidth="1"/>
    <col min="3341" max="3585" width="9" style="50"/>
    <col min="3586" max="3586" width="4.5" style="50" customWidth="1"/>
    <col min="3587" max="3587" width="23.25" style="50" customWidth="1"/>
    <col min="3588" max="3588" width="8.5" style="50" customWidth="1"/>
    <col min="3589" max="3589" width="20.25" style="50" customWidth="1"/>
    <col min="3590" max="3590" width="9.375" style="50" customWidth="1"/>
    <col min="3591" max="3591" width="9.5" style="50" customWidth="1"/>
    <col min="3592" max="3592" width="8.875" style="50" customWidth="1"/>
    <col min="3593" max="3593" width="9.25" style="50" customWidth="1"/>
    <col min="3594" max="3594" width="11.25" style="50" customWidth="1"/>
    <col min="3595" max="3595" width="6.5" style="50" customWidth="1"/>
    <col min="3596" max="3596" width="7.875" style="50" customWidth="1"/>
    <col min="3597" max="3841" width="9" style="50"/>
    <col min="3842" max="3842" width="4.5" style="50" customWidth="1"/>
    <col min="3843" max="3843" width="23.25" style="50" customWidth="1"/>
    <col min="3844" max="3844" width="8.5" style="50" customWidth="1"/>
    <col min="3845" max="3845" width="20.25" style="50" customWidth="1"/>
    <col min="3846" max="3846" width="9.375" style="50" customWidth="1"/>
    <col min="3847" max="3847" width="9.5" style="50" customWidth="1"/>
    <col min="3848" max="3848" width="8.875" style="50" customWidth="1"/>
    <col min="3849" max="3849" width="9.25" style="50" customWidth="1"/>
    <col min="3850" max="3850" width="11.25" style="50" customWidth="1"/>
    <col min="3851" max="3851" width="6.5" style="50" customWidth="1"/>
    <col min="3852" max="3852" width="7.875" style="50" customWidth="1"/>
    <col min="3853" max="4097" width="9" style="50"/>
    <col min="4098" max="4098" width="4.5" style="50" customWidth="1"/>
    <col min="4099" max="4099" width="23.25" style="50" customWidth="1"/>
    <col min="4100" max="4100" width="8.5" style="50" customWidth="1"/>
    <col min="4101" max="4101" width="20.25" style="50" customWidth="1"/>
    <col min="4102" max="4102" width="9.375" style="50" customWidth="1"/>
    <col min="4103" max="4103" width="9.5" style="50" customWidth="1"/>
    <col min="4104" max="4104" width="8.875" style="50" customWidth="1"/>
    <col min="4105" max="4105" width="9.25" style="50" customWidth="1"/>
    <col min="4106" max="4106" width="11.25" style="50" customWidth="1"/>
    <col min="4107" max="4107" width="6.5" style="50" customWidth="1"/>
    <col min="4108" max="4108" width="7.875" style="50" customWidth="1"/>
    <col min="4109" max="4353" width="9" style="50"/>
    <col min="4354" max="4354" width="4.5" style="50" customWidth="1"/>
    <col min="4355" max="4355" width="23.25" style="50" customWidth="1"/>
    <col min="4356" max="4356" width="8.5" style="50" customWidth="1"/>
    <col min="4357" max="4357" width="20.25" style="50" customWidth="1"/>
    <col min="4358" max="4358" width="9.375" style="50" customWidth="1"/>
    <col min="4359" max="4359" width="9.5" style="50" customWidth="1"/>
    <col min="4360" max="4360" width="8.875" style="50" customWidth="1"/>
    <col min="4361" max="4361" width="9.25" style="50" customWidth="1"/>
    <col min="4362" max="4362" width="11.25" style="50" customWidth="1"/>
    <col min="4363" max="4363" width="6.5" style="50" customWidth="1"/>
    <col min="4364" max="4364" width="7.875" style="50" customWidth="1"/>
    <col min="4365" max="4609" width="9" style="50"/>
    <col min="4610" max="4610" width="4.5" style="50" customWidth="1"/>
    <col min="4611" max="4611" width="23.25" style="50" customWidth="1"/>
    <col min="4612" max="4612" width="8.5" style="50" customWidth="1"/>
    <col min="4613" max="4613" width="20.25" style="50" customWidth="1"/>
    <col min="4614" max="4614" width="9.375" style="50" customWidth="1"/>
    <col min="4615" max="4615" width="9.5" style="50" customWidth="1"/>
    <col min="4616" max="4616" width="8.875" style="50" customWidth="1"/>
    <col min="4617" max="4617" width="9.25" style="50" customWidth="1"/>
    <col min="4618" max="4618" width="11.25" style="50" customWidth="1"/>
    <col min="4619" max="4619" width="6.5" style="50" customWidth="1"/>
    <col min="4620" max="4620" width="7.875" style="50" customWidth="1"/>
    <col min="4621" max="4865" width="9" style="50"/>
    <col min="4866" max="4866" width="4.5" style="50" customWidth="1"/>
    <col min="4867" max="4867" width="23.25" style="50" customWidth="1"/>
    <col min="4868" max="4868" width="8.5" style="50" customWidth="1"/>
    <col min="4869" max="4869" width="20.25" style="50" customWidth="1"/>
    <col min="4870" max="4870" width="9.375" style="50" customWidth="1"/>
    <col min="4871" max="4871" width="9.5" style="50" customWidth="1"/>
    <col min="4872" max="4872" width="8.875" style="50" customWidth="1"/>
    <col min="4873" max="4873" width="9.25" style="50" customWidth="1"/>
    <col min="4874" max="4874" width="11.25" style="50" customWidth="1"/>
    <col min="4875" max="4875" width="6.5" style="50" customWidth="1"/>
    <col min="4876" max="4876" width="7.875" style="50" customWidth="1"/>
    <col min="4877" max="5121" width="9" style="50"/>
    <col min="5122" max="5122" width="4.5" style="50" customWidth="1"/>
    <col min="5123" max="5123" width="23.25" style="50" customWidth="1"/>
    <col min="5124" max="5124" width="8.5" style="50" customWidth="1"/>
    <col min="5125" max="5125" width="20.25" style="50" customWidth="1"/>
    <col min="5126" max="5126" width="9.375" style="50" customWidth="1"/>
    <col min="5127" max="5127" width="9.5" style="50" customWidth="1"/>
    <col min="5128" max="5128" width="8.875" style="50" customWidth="1"/>
    <col min="5129" max="5129" width="9.25" style="50" customWidth="1"/>
    <col min="5130" max="5130" width="11.25" style="50" customWidth="1"/>
    <col min="5131" max="5131" width="6.5" style="50" customWidth="1"/>
    <col min="5132" max="5132" width="7.875" style="50" customWidth="1"/>
    <col min="5133" max="5377" width="9" style="50"/>
    <col min="5378" max="5378" width="4.5" style="50" customWidth="1"/>
    <col min="5379" max="5379" width="23.25" style="50" customWidth="1"/>
    <col min="5380" max="5380" width="8.5" style="50" customWidth="1"/>
    <col min="5381" max="5381" width="20.25" style="50" customWidth="1"/>
    <col min="5382" max="5382" width="9.375" style="50" customWidth="1"/>
    <col min="5383" max="5383" width="9.5" style="50" customWidth="1"/>
    <col min="5384" max="5384" width="8.875" style="50" customWidth="1"/>
    <col min="5385" max="5385" width="9.25" style="50" customWidth="1"/>
    <col min="5386" max="5386" width="11.25" style="50" customWidth="1"/>
    <col min="5387" max="5387" width="6.5" style="50" customWidth="1"/>
    <col min="5388" max="5388" width="7.875" style="50" customWidth="1"/>
    <col min="5389" max="5633" width="9" style="50"/>
    <col min="5634" max="5634" width="4.5" style="50" customWidth="1"/>
    <col min="5635" max="5635" width="23.25" style="50" customWidth="1"/>
    <col min="5636" max="5636" width="8.5" style="50" customWidth="1"/>
    <col min="5637" max="5637" width="20.25" style="50" customWidth="1"/>
    <col min="5638" max="5638" width="9.375" style="50" customWidth="1"/>
    <col min="5639" max="5639" width="9.5" style="50" customWidth="1"/>
    <col min="5640" max="5640" width="8.875" style="50" customWidth="1"/>
    <col min="5641" max="5641" width="9.25" style="50" customWidth="1"/>
    <col min="5642" max="5642" width="11.25" style="50" customWidth="1"/>
    <col min="5643" max="5643" width="6.5" style="50" customWidth="1"/>
    <col min="5644" max="5644" width="7.875" style="50" customWidth="1"/>
    <col min="5645" max="5889" width="9" style="50"/>
    <col min="5890" max="5890" width="4.5" style="50" customWidth="1"/>
    <col min="5891" max="5891" width="23.25" style="50" customWidth="1"/>
    <col min="5892" max="5892" width="8.5" style="50" customWidth="1"/>
    <col min="5893" max="5893" width="20.25" style="50" customWidth="1"/>
    <col min="5894" max="5894" width="9.375" style="50" customWidth="1"/>
    <col min="5895" max="5895" width="9.5" style="50" customWidth="1"/>
    <col min="5896" max="5896" width="8.875" style="50" customWidth="1"/>
    <col min="5897" max="5897" width="9.25" style="50" customWidth="1"/>
    <col min="5898" max="5898" width="11.25" style="50" customWidth="1"/>
    <col min="5899" max="5899" width="6.5" style="50" customWidth="1"/>
    <col min="5900" max="5900" width="7.875" style="50" customWidth="1"/>
    <col min="5901" max="6145" width="9" style="50"/>
    <col min="6146" max="6146" width="4.5" style="50" customWidth="1"/>
    <col min="6147" max="6147" width="23.25" style="50" customWidth="1"/>
    <col min="6148" max="6148" width="8.5" style="50" customWidth="1"/>
    <col min="6149" max="6149" width="20.25" style="50" customWidth="1"/>
    <col min="6150" max="6150" width="9.375" style="50" customWidth="1"/>
    <col min="6151" max="6151" width="9.5" style="50" customWidth="1"/>
    <col min="6152" max="6152" width="8.875" style="50" customWidth="1"/>
    <col min="6153" max="6153" width="9.25" style="50" customWidth="1"/>
    <col min="6154" max="6154" width="11.25" style="50" customWidth="1"/>
    <col min="6155" max="6155" width="6.5" style="50" customWidth="1"/>
    <col min="6156" max="6156" width="7.875" style="50" customWidth="1"/>
    <col min="6157" max="6401" width="9" style="50"/>
    <col min="6402" max="6402" width="4.5" style="50" customWidth="1"/>
    <col min="6403" max="6403" width="23.25" style="50" customWidth="1"/>
    <col min="6404" max="6404" width="8.5" style="50" customWidth="1"/>
    <col min="6405" max="6405" width="20.25" style="50" customWidth="1"/>
    <col min="6406" max="6406" width="9.375" style="50" customWidth="1"/>
    <col min="6407" max="6407" width="9.5" style="50" customWidth="1"/>
    <col min="6408" max="6408" width="8.875" style="50" customWidth="1"/>
    <col min="6409" max="6409" width="9.25" style="50" customWidth="1"/>
    <col min="6410" max="6410" width="11.25" style="50" customWidth="1"/>
    <col min="6411" max="6411" width="6.5" style="50" customWidth="1"/>
    <col min="6412" max="6412" width="7.875" style="50" customWidth="1"/>
    <col min="6413" max="6657" width="9" style="50"/>
    <col min="6658" max="6658" width="4.5" style="50" customWidth="1"/>
    <col min="6659" max="6659" width="23.25" style="50" customWidth="1"/>
    <col min="6660" max="6660" width="8.5" style="50" customWidth="1"/>
    <col min="6661" max="6661" width="20.25" style="50" customWidth="1"/>
    <col min="6662" max="6662" width="9.375" style="50" customWidth="1"/>
    <col min="6663" max="6663" width="9.5" style="50" customWidth="1"/>
    <col min="6664" max="6664" width="8.875" style="50" customWidth="1"/>
    <col min="6665" max="6665" width="9.25" style="50" customWidth="1"/>
    <col min="6666" max="6666" width="11.25" style="50" customWidth="1"/>
    <col min="6667" max="6667" width="6.5" style="50" customWidth="1"/>
    <col min="6668" max="6668" width="7.875" style="50" customWidth="1"/>
    <col min="6669" max="6913" width="9" style="50"/>
    <col min="6914" max="6914" width="4.5" style="50" customWidth="1"/>
    <col min="6915" max="6915" width="23.25" style="50" customWidth="1"/>
    <col min="6916" max="6916" width="8.5" style="50" customWidth="1"/>
    <col min="6917" max="6917" width="20.25" style="50" customWidth="1"/>
    <col min="6918" max="6918" width="9.375" style="50" customWidth="1"/>
    <col min="6919" max="6919" width="9.5" style="50" customWidth="1"/>
    <col min="6920" max="6920" width="8.875" style="50" customWidth="1"/>
    <col min="6921" max="6921" width="9.25" style="50" customWidth="1"/>
    <col min="6922" max="6922" width="11.25" style="50" customWidth="1"/>
    <col min="6923" max="6923" width="6.5" style="50" customWidth="1"/>
    <col min="6924" max="6924" width="7.875" style="50" customWidth="1"/>
    <col min="6925" max="7169" width="9" style="50"/>
    <col min="7170" max="7170" width="4.5" style="50" customWidth="1"/>
    <col min="7171" max="7171" width="23.25" style="50" customWidth="1"/>
    <col min="7172" max="7172" width="8.5" style="50" customWidth="1"/>
    <col min="7173" max="7173" width="20.25" style="50" customWidth="1"/>
    <col min="7174" max="7174" width="9.375" style="50" customWidth="1"/>
    <col min="7175" max="7175" width="9.5" style="50" customWidth="1"/>
    <col min="7176" max="7176" width="8.875" style="50" customWidth="1"/>
    <col min="7177" max="7177" width="9.25" style="50" customWidth="1"/>
    <col min="7178" max="7178" width="11.25" style="50" customWidth="1"/>
    <col min="7179" max="7179" width="6.5" style="50" customWidth="1"/>
    <col min="7180" max="7180" width="7.875" style="50" customWidth="1"/>
    <col min="7181" max="7425" width="9" style="50"/>
    <col min="7426" max="7426" width="4.5" style="50" customWidth="1"/>
    <col min="7427" max="7427" width="23.25" style="50" customWidth="1"/>
    <col min="7428" max="7428" width="8.5" style="50" customWidth="1"/>
    <col min="7429" max="7429" width="20.25" style="50" customWidth="1"/>
    <col min="7430" max="7430" width="9.375" style="50" customWidth="1"/>
    <col min="7431" max="7431" width="9.5" style="50" customWidth="1"/>
    <col min="7432" max="7432" width="8.875" style="50" customWidth="1"/>
    <col min="7433" max="7433" width="9.25" style="50" customWidth="1"/>
    <col min="7434" max="7434" width="11.25" style="50" customWidth="1"/>
    <col min="7435" max="7435" width="6.5" style="50" customWidth="1"/>
    <col min="7436" max="7436" width="7.875" style="50" customWidth="1"/>
    <col min="7437" max="7681" width="9" style="50"/>
    <col min="7682" max="7682" width="4.5" style="50" customWidth="1"/>
    <col min="7683" max="7683" width="23.25" style="50" customWidth="1"/>
    <col min="7684" max="7684" width="8.5" style="50" customWidth="1"/>
    <col min="7685" max="7685" width="20.25" style="50" customWidth="1"/>
    <col min="7686" max="7686" width="9.375" style="50" customWidth="1"/>
    <col min="7687" max="7687" width="9.5" style="50" customWidth="1"/>
    <col min="7688" max="7688" width="8.875" style="50" customWidth="1"/>
    <col min="7689" max="7689" width="9.25" style="50" customWidth="1"/>
    <col min="7690" max="7690" width="11.25" style="50" customWidth="1"/>
    <col min="7691" max="7691" width="6.5" style="50" customWidth="1"/>
    <col min="7692" max="7692" width="7.875" style="50" customWidth="1"/>
    <col min="7693" max="7937" width="9" style="50"/>
    <col min="7938" max="7938" width="4.5" style="50" customWidth="1"/>
    <col min="7939" max="7939" width="23.25" style="50" customWidth="1"/>
    <col min="7940" max="7940" width="8.5" style="50" customWidth="1"/>
    <col min="7941" max="7941" width="20.25" style="50" customWidth="1"/>
    <col min="7942" max="7942" width="9.375" style="50" customWidth="1"/>
    <col min="7943" max="7943" width="9.5" style="50" customWidth="1"/>
    <col min="7944" max="7944" width="8.875" style="50" customWidth="1"/>
    <col min="7945" max="7945" width="9.25" style="50" customWidth="1"/>
    <col min="7946" max="7946" width="11.25" style="50" customWidth="1"/>
    <col min="7947" max="7947" width="6.5" style="50" customWidth="1"/>
    <col min="7948" max="7948" width="7.875" style="50" customWidth="1"/>
    <col min="7949" max="8193" width="9" style="50"/>
    <col min="8194" max="8194" width="4.5" style="50" customWidth="1"/>
    <col min="8195" max="8195" width="23.25" style="50" customWidth="1"/>
    <col min="8196" max="8196" width="8.5" style="50" customWidth="1"/>
    <col min="8197" max="8197" width="20.25" style="50" customWidth="1"/>
    <col min="8198" max="8198" width="9.375" style="50" customWidth="1"/>
    <col min="8199" max="8199" width="9.5" style="50" customWidth="1"/>
    <col min="8200" max="8200" width="8.875" style="50" customWidth="1"/>
    <col min="8201" max="8201" width="9.25" style="50" customWidth="1"/>
    <col min="8202" max="8202" width="11.25" style="50" customWidth="1"/>
    <col min="8203" max="8203" width="6.5" style="50" customWidth="1"/>
    <col min="8204" max="8204" width="7.875" style="50" customWidth="1"/>
    <col min="8205" max="8449" width="9" style="50"/>
    <col min="8450" max="8450" width="4.5" style="50" customWidth="1"/>
    <col min="8451" max="8451" width="23.25" style="50" customWidth="1"/>
    <col min="8452" max="8452" width="8.5" style="50" customWidth="1"/>
    <col min="8453" max="8453" width="20.25" style="50" customWidth="1"/>
    <col min="8454" max="8454" width="9.375" style="50" customWidth="1"/>
    <col min="8455" max="8455" width="9.5" style="50" customWidth="1"/>
    <col min="8456" max="8456" width="8.875" style="50" customWidth="1"/>
    <col min="8457" max="8457" width="9.25" style="50" customWidth="1"/>
    <col min="8458" max="8458" width="11.25" style="50" customWidth="1"/>
    <col min="8459" max="8459" width="6.5" style="50" customWidth="1"/>
    <col min="8460" max="8460" width="7.875" style="50" customWidth="1"/>
    <col min="8461" max="8705" width="9" style="50"/>
    <col min="8706" max="8706" width="4.5" style="50" customWidth="1"/>
    <col min="8707" max="8707" width="23.25" style="50" customWidth="1"/>
    <col min="8708" max="8708" width="8.5" style="50" customWidth="1"/>
    <col min="8709" max="8709" width="20.25" style="50" customWidth="1"/>
    <col min="8710" max="8710" width="9.375" style="50" customWidth="1"/>
    <col min="8711" max="8711" width="9.5" style="50" customWidth="1"/>
    <col min="8712" max="8712" width="8.875" style="50" customWidth="1"/>
    <col min="8713" max="8713" width="9.25" style="50" customWidth="1"/>
    <col min="8714" max="8714" width="11.25" style="50" customWidth="1"/>
    <col min="8715" max="8715" width="6.5" style="50" customWidth="1"/>
    <col min="8716" max="8716" width="7.875" style="50" customWidth="1"/>
    <col min="8717" max="8961" width="9" style="50"/>
    <col min="8962" max="8962" width="4.5" style="50" customWidth="1"/>
    <col min="8963" max="8963" width="23.25" style="50" customWidth="1"/>
    <col min="8964" max="8964" width="8.5" style="50" customWidth="1"/>
    <col min="8965" max="8965" width="20.25" style="50" customWidth="1"/>
    <col min="8966" max="8966" width="9.375" style="50" customWidth="1"/>
    <col min="8967" max="8967" width="9.5" style="50" customWidth="1"/>
    <col min="8968" max="8968" width="8.875" style="50" customWidth="1"/>
    <col min="8969" max="8969" width="9.25" style="50" customWidth="1"/>
    <col min="8970" max="8970" width="11.25" style="50" customWidth="1"/>
    <col min="8971" max="8971" width="6.5" style="50" customWidth="1"/>
    <col min="8972" max="8972" width="7.875" style="50" customWidth="1"/>
    <col min="8973" max="9217" width="9" style="50"/>
    <col min="9218" max="9218" width="4.5" style="50" customWidth="1"/>
    <col min="9219" max="9219" width="23.25" style="50" customWidth="1"/>
    <col min="9220" max="9220" width="8.5" style="50" customWidth="1"/>
    <col min="9221" max="9221" width="20.25" style="50" customWidth="1"/>
    <col min="9222" max="9222" width="9.375" style="50" customWidth="1"/>
    <col min="9223" max="9223" width="9.5" style="50" customWidth="1"/>
    <col min="9224" max="9224" width="8.875" style="50" customWidth="1"/>
    <col min="9225" max="9225" width="9.25" style="50" customWidth="1"/>
    <col min="9226" max="9226" width="11.25" style="50" customWidth="1"/>
    <col min="9227" max="9227" width="6.5" style="50" customWidth="1"/>
    <col min="9228" max="9228" width="7.875" style="50" customWidth="1"/>
    <col min="9229" max="9473" width="9" style="50"/>
    <col min="9474" max="9474" width="4.5" style="50" customWidth="1"/>
    <col min="9475" max="9475" width="23.25" style="50" customWidth="1"/>
    <col min="9476" max="9476" width="8.5" style="50" customWidth="1"/>
    <col min="9477" max="9477" width="20.25" style="50" customWidth="1"/>
    <col min="9478" max="9478" width="9.375" style="50" customWidth="1"/>
    <col min="9479" max="9479" width="9.5" style="50" customWidth="1"/>
    <col min="9480" max="9480" width="8.875" style="50" customWidth="1"/>
    <col min="9481" max="9481" width="9.25" style="50" customWidth="1"/>
    <col min="9482" max="9482" width="11.25" style="50" customWidth="1"/>
    <col min="9483" max="9483" width="6.5" style="50" customWidth="1"/>
    <col min="9484" max="9484" width="7.875" style="50" customWidth="1"/>
    <col min="9485" max="9729" width="9" style="50"/>
    <col min="9730" max="9730" width="4.5" style="50" customWidth="1"/>
    <col min="9731" max="9731" width="23.25" style="50" customWidth="1"/>
    <col min="9732" max="9732" width="8.5" style="50" customWidth="1"/>
    <col min="9733" max="9733" width="20.25" style="50" customWidth="1"/>
    <col min="9734" max="9734" width="9.375" style="50" customWidth="1"/>
    <col min="9735" max="9735" width="9.5" style="50" customWidth="1"/>
    <col min="9736" max="9736" width="8.875" style="50" customWidth="1"/>
    <col min="9737" max="9737" width="9.25" style="50" customWidth="1"/>
    <col min="9738" max="9738" width="11.25" style="50" customWidth="1"/>
    <col min="9739" max="9739" width="6.5" style="50" customWidth="1"/>
    <col min="9740" max="9740" width="7.875" style="50" customWidth="1"/>
    <col min="9741" max="9985" width="9" style="50"/>
    <col min="9986" max="9986" width="4.5" style="50" customWidth="1"/>
    <col min="9987" max="9987" width="23.25" style="50" customWidth="1"/>
    <col min="9988" max="9988" width="8.5" style="50" customWidth="1"/>
    <col min="9989" max="9989" width="20.25" style="50" customWidth="1"/>
    <col min="9990" max="9990" width="9.375" style="50" customWidth="1"/>
    <col min="9991" max="9991" width="9.5" style="50" customWidth="1"/>
    <col min="9992" max="9992" width="8.875" style="50" customWidth="1"/>
    <col min="9993" max="9993" width="9.25" style="50" customWidth="1"/>
    <col min="9994" max="9994" width="11.25" style="50" customWidth="1"/>
    <col min="9995" max="9995" width="6.5" style="50" customWidth="1"/>
    <col min="9996" max="9996" width="7.875" style="50" customWidth="1"/>
    <col min="9997" max="10241" width="9" style="50"/>
    <col min="10242" max="10242" width="4.5" style="50" customWidth="1"/>
    <col min="10243" max="10243" width="23.25" style="50" customWidth="1"/>
    <col min="10244" max="10244" width="8.5" style="50" customWidth="1"/>
    <col min="10245" max="10245" width="20.25" style="50" customWidth="1"/>
    <col min="10246" max="10246" width="9.375" style="50" customWidth="1"/>
    <col min="10247" max="10247" width="9.5" style="50" customWidth="1"/>
    <col min="10248" max="10248" width="8.875" style="50" customWidth="1"/>
    <col min="10249" max="10249" width="9.25" style="50" customWidth="1"/>
    <col min="10250" max="10250" width="11.25" style="50" customWidth="1"/>
    <col min="10251" max="10251" width="6.5" style="50" customWidth="1"/>
    <col min="10252" max="10252" width="7.875" style="50" customWidth="1"/>
    <col min="10253" max="10497" width="9" style="50"/>
    <col min="10498" max="10498" width="4.5" style="50" customWidth="1"/>
    <col min="10499" max="10499" width="23.25" style="50" customWidth="1"/>
    <col min="10500" max="10500" width="8.5" style="50" customWidth="1"/>
    <col min="10501" max="10501" width="20.25" style="50" customWidth="1"/>
    <col min="10502" max="10502" width="9.375" style="50" customWidth="1"/>
    <col min="10503" max="10503" width="9.5" style="50" customWidth="1"/>
    <col min="10504" max="10504" width="8.875" style="50" customWidth="1"/>
    <col min="10505" max="10505" width="9.25" style="50" customWidth="1"/>
    <col min="10506" max="10506" width="11.25" style="50" customWidth="1"/>
    <col min="10507" max="10507" width="6.5" style="50" customWidth="1"/>
    <col min="10508" max="10508" width="7.875" style="50" customWidth="1"/>
    <col min="10509" max="10753" width="9" style="50"/>
    <col min="10754" max="10754" width="4.5" style="50" customWidth="1"/>
    <col min="10755" max="10755" width="23.25" style="50" customWidth="1"/>
    <col min="10756" max="10756" width="8.5" style="50" customWidth="1"/>
    <col min="10757" max="10757" width="20.25" style="50" customWidth="1"/>
    <col min="10758" max="10758" width="9.375" style="50" customWidth="1"/>
    <col min="10759" max="10759" width="9.5" style="50" customWidth="1"/>
    <col min="10760" max="10760" width="8.875" style="50" customWidth="1"/>
    <col min="10761" max="10761" width="9.25" style="50" customWidth="1"/>
    <col min="10762" max="10762" width="11.25" style="50" customWidth="1"/>
    <col min="10763" max="10763" width="6.5" style="50" customWidth="1"/>
    <col min="10764" max="10764" width="7.875" style="50" customWidth="1"/>
    <col min="10765" max="11009" width="9" style="50"/>
    <col min="11010" max="11010" width="4.5" style="50" customWidth="1"/>
    <col min="11011" max="11011" width="23.25" style="50" customWidth="1"/>
    <col min="11012" max="11012" width="8.5" style="50" customWidth="1"/>
    <col min="11013" max="11013" width="20.25" style="50" customWidth="1"/>
    <col min="11014" max="11014" width="9.375" style="50" customWidth="1"/>
    <col min="11015" max="11015" width="9.5" style="50" customWidth="1"/>
    <col min="11016" max="11016" width="8.875" style="50" customWidth="1"/>
    <col min="11017" max="11017" width="9.25" style="50" customWidth="1"/>
    <col min="11018" max="11018" width="11.25" style="50" customWidth="1"/>
    <col min="11019" max="11019" width="6.5" style="50" customWidth="1"/>
    <col min="11020" max="11020" width="7.875" style="50" customWidth="1"/>
    <col min="11021" max="11265" width="9" style="50"/>
    <col min="11266" max="11266" width="4.5" style="50" customWidth="1"/>
    <col min="11267" max="11267" width="23.25" style="50" customWidth="1"/>
    <col min="11268" max="11268" width="8.5" style="50" customWidth="1"/>
    <col min="11269" max="11269" width="20.25" style="50" customWidth="1"/>
    <col min="11270" max="11270" width="9.375" style="50" customWidth="1"/>
    <col min="11271" max="11271" width="9.5" style="50" customWidth="1"/>
    <col min="11272" max="11272" width="8.875" style="50" customWidth="1"/>
    <col min="11273" max="11273" width="9.25" style="50" customWidth="1"/>
    <col min="11274" max="11274" width="11.25" style="50" customWidth="1"/>
    <col min="11275" max="11275" width="6.5" style="50" customWidth="1"/>
    <col min="11276" max="11276" width="7.875" style="50" customWidth="1"/>
    <col min="11277" max="11521" width="9" style="50"/>
    <col min="11522" max="11522" width="4.5" style="50" customWidth="1"/>
    <col min="11523" max="11523" width="23.25" style="50" customWidth="1"/>
    <col min="11524" max="11524" width="8.5" style="50" customWidth="1"/>
    <col min="11525" max="11525" width="20.25" style="50" customWidth="1"/>
    <col min="11526" max="11526" width="9.375" style="50" customWidth="1"/>
    <col min="11527" max="11527" width="9.5" style="50" customWidth="1"/>
    <col min="11528" max="11528" width="8.875" style="50" customWidth="1"/>
    <col min="11529" max="11529" width="9.25" style="50" customWidth="1"/>
    <col min="11530" max="11530" width="11.25" style="50" customWidth="1"/>
    <col min="11531" max="11531" width="6.5" style="50" customWidth="1"/>
    <col min="11532" max="11532" width="7.875" style="50" customWidth="1"/>
    <col min="11533" max="11777" width="9" style="50"/>
    <col min="11778" max="11778" width="4.5" style="50" customWidth="1"/>
    <col min="11779" max="11779" width="23.25" style="50" customWidth="1"/>
    <col min="11780" max="11780" width="8.5" style="50" customWidth="1"/>
    <col min="11781" max="11781" width="20.25" style="50" customWidth="1"/>
    <col min="11782" max="11782" width="9.375" style="50" customWidth="1"/>
    <col min="11783" max="11783" width="9.5" style="50" customWidth="1"/>
    <col min="11784" max="11784" width="8.875" style="50" customWidth="1"/>
    <col min="11785" max="11785" width="9.25" style="50" customWidth="1"/>
    <col min="11786" max="11786" width="11.25" style="50" customWidth="1"/>
    <col min="11787" max="11787" width="6.5" style="50" customWidth="1"/>
    <col min="11788" max="11788" width="7.875" style="50" customWidth="1"/>
    <col min="11789" max="12033" width="9" style="50"/>
    <col min="12034" max="12034" width="4.5" style="50" customWidth="1"/>
    <col min="12035" max="12035" width="23.25" style="50" customWidth="1"/>
    <col min="12036" max="12036" width="8.5" style="50" customWidth="1"/>
    <col min="12037" max="12037" width="20.25" style="50" customWidth="1"/>
    <col min="12038" max="12038" width="9.375" style="50" customWidth="1"/>
    <col min="12039" max="12039" width="9.5" style="50" customWidth="1"/>
    <col min="12040" max="12040" width="8.875" style="50" customWidth="1"/>
    <col min="12041" max="12041" width="9.25" style="50" customWidth="1"/>
    <col min="12042" max="12042" width="11.25" style="50" customWidth="1"/>
    <col min="12043" max="12043" width="6.5" style="50" customWidth="1"/>
    <col min="12044" max="12044" width="7.875" style="50" customWidth="1"/>
    <col min="12045" max="12289" width="9" style="50"/>
    <col min="12290" max="12290" width="4.5" style="50" customWidth="1"/>
    <col min="12291" max="12291" width="23.25" style="50" customWidth="1"/>
    <col min="12292" max="12292" width="8.5" style="50" customWidth="1"/>
    <col min="12293" max="12293" width="20.25" style="50" customWidth="1"/>
    <col min="12294" max="12294" width="9.375" style="50" customWidth="1"/>
    <col min="12295" max="12295" width="9.5" style="50" customWidth="1"/>
    <col min="12296" max="12296" width="8.875" style="50" customWidth="1"/>
    <col min="12297" max="12297" width="9.25" style="50" customWidth="1"/>
    <col min="12298" max="12298" width="11.25" style="50" customWidth="1"/>
    <col min="12299" max="12299" width="6.5" style="50" customWidth="1"/>
    <col min="12300" max="12300" width="7.875" style="50" customWidth="1"/>
    <col min="12301" max="12545" width="9" style="50"/>
    <col min="12546" max="12546" width="4.5" style="50" customWidth="1"/>
    <col min="12547" max="12547" width="23.25" style="50" customWidth="1"/>
    <col min="12548" max="12548" width="8.5" style="50" customWidth="1"/>
    <col min="12549" max="12549" width="20.25" style="50" customWidth="1"/>
    <col min="12550" max="12550" width="9.375" style="50" customWidth="1"/>
    <col min="12551" max="12551" width="9.5" style="50" customWidth="1"/>
    <col min="12552" max="12552" width="8.875" style="50" customWidth="1"/>
    <col min="12553" max="12553" width="9.25" style="50" customWidth="1"/>
    <col min="12554" max="12554" width="11.25" style="50" customWidth="1"/>
    <col min="12555" max="12555" width="6.5" style="50" customWidth="1"/>
    <col min="12556" max="12556" width="7.875" style="50" customWidth="1"/>
    <col min="12557" max="12801" width="9" style="50"/>
    <col min="12802" max="12802" width="4.5" style="50" customWidth="1"/>
    <col min="12803" max="12803" width="23.25" style="50" customWidth="1"/>
    <col min="12804" max="12804" width="8.5" style="50" customWidth="1"/>
    <col min="12805" max="12805" width="20.25" style="50" customWidth="1"/>
    <col min="12806" max="12806" width="9.375" style="50" customWidth="1"/>
    <col min="12807" max="12807" width="9.5" style="50" customWidth="1"/>
    <col min="12808" max="12808" width="8.875" style="50" customWidth="1"/>
    <col min="12809" max="12809" width="9.25" style="50" customWidth="1"/>
    <col min="12810" max="12810" width="11.25" style="50" customWidth="1"/>
    <col min="12811" max="12811" width="6.5" style="50" customWidth="1"/>
    <col min="12812" max="12812" width="7.875" style="50" customWidth="1"/>
    <col min="12813" max="13057" width="9" style="50"/>
    <col min="13058" max="13058" width="4.5" style="50" customWidth="1"/>
    <col min="13059" max="13059" width="23.25" style="50" customWidth="1"/>
    <col min="13060" max="13060" width="8.5" style="50" customWidth="1"/>
    <col min="13061" max="13061" width="20.25" style="50" customWidth="1"/>
    <col min="13062" max="13062" width="9.375" style="50" customWidth="1"/>
    <col min="13063" max="13063" width="9.5" style="50" customWidth="1"/>
    <col min="13064" max="13064" width="8.875" style="50" customWidth="1"/>
    <col min="13065" max="13065" width="9.25" style="50" customWidth="1"/>
    <col min="13066" max="13066" width="11.25" style="50" customWidth="1"/>
    <col min="13067" max="13067" width="6.5" style="50" customWidth="1"/>
    <col min="13068" max="13068" width="7.875" style="50" customWidth="1"/>
    <col min="13069" max="13313" width="9" style="50"/>
    <col min="13314" max="13314" width="4.5" style="50" customWidth="1"/>
    <col min="13315" max="13315" width="23.25" style="50" customWidth="1"/>
    <col min="13316" max="13316" width="8.5" style="50" customWidth="1"/>
    <col min="13317" max="13317" width="20.25" style="50" customWidth="1"/>
    <col min="13318" max="13318" width="9.375" style="50" customWidth="1"/>
    <col min="13319" max="13319" width="9.5" style="50" customWidth="1"/>
    <col min="13320" max="13320" width="8.875" style="50" customWidth="1"/>
    <col min="13321" max="13321" width="9.25" style="50" customWidth="1"/>
    <col min="13322" max="13322" width="11.25" style="50" customWidth="1"/>
    <col min="13323" max="13323" width="6.5" style="50" customWidth="1"/>
    <col min="13324" max="13324" width="7.875" style="50" customWidth="1"/>
    <col min="13325" max="13569" width="9" style="50"/>
    <col min="13570" max="13570" width="4.5" style="50" customWidth="1"/>
    <col min="13571" max="13571" width="23.25" style="50" customWidth="1"/>
    <col min="13572" max="13572" width="8.5" style="50" customWidth="1"/>
    <col min="13573" max="13573" width="20.25" style="50" customWidth="1"/>
    <col min="13574" max="13574" width="9.375" style="50" customWidth="1"/>
    <col min="13575" max="13575" width="9.5" style="50" customWidth="1"/>
    <col min="13576" max="13576" width="8.875" style="50" customWidth="1"/>
    <col min="13577" max="13577" width="9.25" style="50" customWidth="1"/>
    <col min="13578" max="13578" width="11.25" style="50" customWidth="1"/>
    <col min="13579" max="13579" width="6.5" style="50" customWidth="1"/>
    <col min="13580" max="13580" width="7.875" style="50" customWidth="1"/>
    <col min="13581" max="13825" width="9" style="50"/>
    <col min="13826" max="13826" width="4.5" style="50" customWidth="1"/>
    <col min="13827" max="13827" width="23.25" style="50" customWidth="1"/>
    <col min="13828" max="13828" width="8.5" style="50" customWidth="1"/>
    <col min="13829" max="13829" width="20.25" style="50" customWidth="1"/>
    <col min="13830" max="13830" width="9.375" style="50" customWidth="1"/>
    <col min="13831" max="13831" width="9.5" style="50" customWidth="1"/>
    <col min="13832" max="13832" width="8.875" style="50" customWidth="1"/>
    <col min="13833" max="13833" width="9.25" style="50" customWidth="1"/>
    <col min="13834" max="13834" width="11.25" style="50" customWidth="1"/>
    <col min="13835" max="13835" width="6.5" style="50" customWidth="1"/>
    <col min="13836" max="13836" width="7.875" style="50" customWidth="1"/>
    <col min="13837" max="14081" width="9" style="50"/>
    <col min="14082" max="14082" width="4.5" style="50" customWidth="1"/>
    <col min="14083" max="14083" width="23.25" style="50" customWidth="1"/>
    <col min="14084" max="14084" width="8.5" style="50" customWidth="1"/>
    <col min="14085" max="14085" width="20.25" style="50" customWidth="1"/>
    <col min="14086" max="14086" width="9.375" style="50" customWidth="1"/>
    <col min="14087" max="14087" width="9.5" style="50" customWidth="1"/>
    <col min="14088" max="14088" width="8.875" style="50" customWidth="1"/>
    <col min="14089" max="14089" width="9.25" style="50" customWidth="1"/>
    <col min="14090" max="14090" width="11.25" style="50" customWidth="1"/>
    <col min="14091" max="14091" width="6.5" style="50" customWidth="1"/>
    <col min="14092" max="14092" width="7.875" style="50" customWidth="1"/>
    <col min="14093" max="14337" width="9" style="50"/>
    <col min="14338" max="14338" width="4.5" style="50" customWidth="1"/>
    <col min="14339" max="14339" width="23.25" style="50" customWidth="1"/>
    <col min="14340" max="14340" width="8.5" style="50" customWidth="1"/>
    <col min="14341" max="14341" width="20.25" style="50" customWidth="1"/>
    <col min="14342" max="14342" width="9.375" style="50" customWidth="1"/>
    <col min="14343" max="14343" width="9.5" style="50" customWidth="1"/>
    <col min="14344" max="14344" width="8.875" style="50" customWidth="1"/>
    <col min="14345" max="14345" width="9.25" style="50" customWidth="1"/>
    <col min="14346" max="14346" width="11.25" style="50" customWidth="1"/>
    <col min="14347" max="14347" width="6.5" style="50" customWidth="1"/>
    <col min="14348" max="14348" width="7.875" style="50" customWidth="1"/>
    <col min="14349" max="14593" width="9" style="50"/>
    <col min="14594" max="14594" width="4.5" style="50" customWidth="1"/>
    <col min="14595" max="14595" width="23.25" style="50" customWidth="1"/>
    <col min="14596" max="14596" width="8.5" style="50" customWidth="1"/>
    <col min="14597" max="14597" width="20.25" style="50" customWidth="1"/>
    <col min="14598" max="14598" width="9.375" style="50" customWidth="1"/>
    <col min="14599" max="14599" width="9.5" style="50" customWidth="1"/>
    <col min="14600" max="14600" width="8.875" style="50" customWidth="1"/>
    <col min="14601" max="14601" width="9.25" style="50" customWidth="1"/>
    <col min="14602" max="14602" width="11.25" style="50" customWidth="1"/>
    <col min="14603" max="14603" width="6.5" style="50" customWidth="1"/>
    <col min="14604" max="14604" width="7.875" style="50" customWidth="1"/>
    <col min="14605" max="14849" width="9" style="50"/>
    <col min="14850" max="14850" width="4.5" style="50" customWidth="1"/>
    <col min="14851" max="14851" width="23.25" style="50" customWidth="1"/>
    <col min="14852" max="14852" width="8.5" style="50" customWidth="1"/>
    <col min="14853" max="14853" width="20.25" style="50" customWidth="1"/>
    <col min="14854" max="14854" width="9.375" style="50" customWidth="1"/>
    <col min="14855" max="14855" width="9.5" style="50" customWidth="1"/>
    <col min="14856" max="14856" width="8.875" style="50" customWidth="1"/>
    <col min="14857" max="14857" width="9.25" style="50" customWidth="1"/>
    <col min="14858" max="14858" width="11.25" style="50" customWidth="1"/>
    <col min="14859" max="14859" width="6.5" style="50" customWidth="1"/>
    <col min="14860" max="14860" width="7.875" style="50" customWidth="1"/>
    <col min="14861" max="15105" width="9" style="50"/>
    <col min="15106" max="15106" width="4.5" style="50" customWidth="1"/>
    <col min="15107" max="15107" width="23.25" style="50" customWidth="1"/>
    <col min="15108" max="15108" width="8.5" style="50" customWidth="1"/>
    <col min="15109" max="15109" width="20.25" style="50" customWidth="1"/>
    <col min="15110" max="15110" width="9.375" style="50" customWidth="1"/>
    <col min="15111" max="15111" width="9.5" style="50" customWidth="1"/>
    <col min="15112" max="15112" width="8.875" style="50" customWidth="1"/>
    <col min="15113" max="15113" width="9.25" style="50" customWidth="1"/>
    <col min="15114" max="15114" width="11.25" style="50" customWidth="1"/>
    <col min="15115" max="15115" width="6.5" style="50" customWidth="1"/>
    <col min="15116" max="15116" width="7.875" style="50" customWidth="1"/>
    <col min="15117" max="15361" width="9" style="50"/>
    <col min="15362" max="15362" width="4.5" style="50" customWidth="1"/>
    <col min="15363" max="15363" width="23.25" style="50" customWidth="1"/>
    <col min="15364" max="15364" width="8.5" style="50" customWidth="1"/>
    <col min="15365" max="15365" width="20.25" style="50" customWidth="1"/>
    <col min="15366" max="15366" width="9.375" style="50" customWidth="1"/>
    <col min="15367" max="15367" width="9.5" style="50" customWidth="1"/>
    <col min="15368" max="15368" width="8.875" style="50" customWidth="1"/>
    <col min="15369" max="15369" width="9.25" style="50" customWidth="1"/>
    <col min="15370" max="15370" width="11.25" style="50" customWidth="1"/>
    <col min="15371" max="15371" width="6.5" style="50" customWidth="1"/>
    <col min="15372" max="15372" width="7.875" style="50" customWidth="1"/>
    <col min="15373" max="15617" width="9" style="50"/>
    <col min="15618" max="15618" width="4.5" style="50" customWidth="1"/>
    <col min="15619" max="15619" width="23.25" style="50" customWidth="1"/>
    <col min="15620" max="15620" width="8.5" style="50" customWidth="1"/>
    <col min="15621" max="15621" width="20.25" style="50" customWidth="1"/>
    <col min="15622" max="15622" width="9.375" style="50" customWidth="1"/>
    <col min="15623" max="15623" width="9.5" style="50" customWidth="1"/>
    <col min="15624" max="15624" width="8.875" style="50" customWidth="1"/>
    <col min="15625" max="15625" width="9.25" style="50" customWidth="1"/>
    <col min="15626" max="15626" width="11.25" style="50" customWidth="1"/>
    <col min="15627" max="15627" width="6.5" style="50" customWidth="1"/>
    <col min="15628" max="15628" width="7.875" style="50" customWidth="1"/>
    <col min="15629" max="15873" width="9" style="50"/>
    <col min="15874" max="15874" width="4.5" style="50" customWidth="1"/>
    <col min="15875" max="15875" width="23.25" style="50" customWidth="1"/>
    <col min="15876" max="15876" width="8.5" style="50" customWidth="1"/>
    <col min="15877" max="15877" width="20.25" style="50" customWidth="1"/>
    <col min="15878" max="15878" width="9.375" style="50" customWidth="1"/>
    <col min="15879" max="15879" width="9.5" style="50" customWidth="1"/>
    <col min="15880" max="15880" width="8.875" style="50" customWidth="1"/>
    <col min="15881" max="15881" width="9.25" style="50" customWidth="1"/>
    <col min="15882" max="15882" width="11.25" style="50" customWidth="1"/>
    <col min="15883" max="15883" width="6.5" style="50" customWidth="1"/>
    <col min="15884" max="15884" width="7.875" style="50" customWidth="1"/>
    <col min="15885" max="16129" width="9" style="50"/>
    <col min="16130" max="16130" width="4.5" style="50" customWidth="1"/>
    <col min="16131" max="16131" width="23.25" style="50" customWidth="1"/>
    <col min="16132" max="16132" width="8.5" style="50" customWidth="1"/>
    <col min="16133" max="16133" width="20.25" style="50" customWidth="1"/>
    <col min="16134" max="16134" width="9.375" style="50" customWidth="1"/>
    <col min="16135" max="16135" width="9.5" style="50" customWidth="1"/>
    <col min="16136" max="16136" width="8.875" style="50" customWidth="1"/>
    <col min="16137" max="16137" width="9.25" style="50" customWidth="1"/>
    <col min="16138" max="16138" width="11.25" style="50" customWidth="1"/>
    <col min="16139" max="16139" width="6.5" style="50" customWidth="1"/>
    <col min="16140" max="16140" width="7.875" style="50" customWidth="1"/>
    <col min="16141" max="16384" width="9" style="50"/>
  </cols>
  <sheetData>
    <row r="1" spans="1:12" ht="20.25" x14ac:dyDescent="0.3">
      <c r="B1" s="227" t="s">
        <v>8</v>
      </c>
      <c r="E1" s="176"/>
      <c r="L1" s="228"/>
    </row>
    <row r="2" spans="1:12" x14ac:dyDescent="0.3">
      <c r="A2" s="405" t="s">
        <v>9</v>
      </c>
      <c r="B2" s="405" t="s">
        <v>10</v>
      </c>
      <c r="C2" s="380" t="s">
        <v>11</v>
      </c>
      <c r="D2" s="381" t="s">
        <v>12</v>
      </c>
      <c r="E2" s="416" t="s">
        <v>13</v>
      </c>
      <c r="F2" s="417"/>
      <c r="G2" s="417"/>
      <c r="H2" s="417"/>
      <c r="I2" s="418"/>
      <c r="J2" s="381" t="s">
        <v>14</v>
      </c>
      <c r="K2" s="419" t="s">
        <v>15</v>
      </c>
      <c r="L2" s="420" t="s">
        <v>16</v>
      </c>
    </row>
    <row r="3" spans="1:12" x14ac:dyDescent="0.3">
      <c r="A3" s="405"/>
      <c r="B3" s="405"/>
      <c r="C3" s="7" t="s">
        <v>17</v>
      </c>
      <c r="D3" s="382" t="s">
        <v>765</v>
      </c>
      <c r="E3" s="381">
        <v>2561</v>
      </c>
      <c r="F3" s="381">
        <v>2562</v>
      </c>
      <c r="G3" s="381">
        <v>2563</v>
      </c>
      <c r="H3" s="381">
        <v>2564</v>
      </c>
      <c r="I3" s="381">
        <v>2565</v>
      </c>
      <c r="J3" s="382" t="s">
        <v>19</v>
      </c>
      <c r="K3" s="419"/>
      <c r="L3" s="420"/>
    </row>
    <row r="4" spans="1:12" x14ac:dyDescent="0.3">
      <c r="A4" s="405"/>
      <c r="B4" s="405"/>
      <c r="C4" s="7"/>
      <c r="D4" s="383" t="s">
        <v>766</v>
      </c>
      <c r="E4" s="383" t="s">
        <v>20</v>
      </c>
      <c r="F4" s="383" t="s">
        <v>20</v>
      </c>
      <c r="G4" s="383" t="s">
        <v>20</v>
      </c>
      <c r="H4" s="383" t="s">
        <v>20</v>
      </c>
      <c r="I4" s="383" t="s">
        <v>20</v>
      </c>
      <c r="J4" s="229"/>
      <c r="K4" s="419"/>
      <c r="L4" s="420"/>
    </row>
    <row r="5" spans="1:12" x14ac:dyDescent="0.3">
      <c r="A5" s="51"/>
      <c r="B5" s="384" t="s">
        <v>340</v>
      </c>
      <c r="C5" s="42" t="s">
        <v>22</v>
      </c>
      <c r="D5" s="183"/>
      <c r="E5" s="162"/>
      <c r="F5" s="41"/>
      <c r="G5" s="35"/>
      <c r="H5" s="41"/>
      <c r="I5" s="54"/>
      <c r="J5" s="42" t="s">
        <v>174</v>
      </c>
      <c r="K5" s="42" t="s">
        <v>24</v>
      </c>
      <c r="L5" s="42" t="s">
        <v>25</v>
      </c>
    </row>
    <row r="6" spans="1:12" x14ac:dyDescent="0.3">
      <c r="A6" s="179">
        <v>1</v>
      </c>
      <c r="B6" s="179" t="s">
        <v>341</v>
      </c>
      <c r="C6" s="152" t="s">
        <v>26</v>
      </c>
      <c r="D6" s="180" t="s">
        <v>30</v>
      </c>
      <c r="E6" s="61">
        <v>250000</v>
      </c>
      <c r="F6" s="61"/>
      <c r="G6" s="174">
        <v>200000</v>
      </c>
      <c r="H6" s="61">
        <v>200000</v>
      </c>
      <c r="I6" s="61">
        <v>200000</v>
      </c>
      <c r="J6" s="152" t="s">
        <v>175</v>
      </c>
      <c r="K6" s="152" t="s">
        <v>26</v>
      </c>
      <c r="L6" s="152"/>
    </row>
    <row r="7" spans="1:12" x14ac:dyDescent="0.3">
      <c r="A7" s="153"/>
      <c r="B7" s="153" t="s">
        <v>342</v>
      </c>
      <c r="C7" s="46" t="s">
        <v>27</v>
      </c>
      <c r="D7" s="181" t="s">
        <v>379</v>
      </c>
      <c r="E7" s="163"/>
      <c r="F7" s="60"/>
      <c r="G7" s="166"/>
      <c r="H7" s="60"/>
      <c r="I7" s="182"/>
      <c r="J7" s="46"/>
      <c r="K7" s="46" t="s">
        <v>28</v>
      </c>
      <c r="L7" s="46"/>
    </row>
    <row r="8" spans="1:12" x14ac:dyDescent="0.3">
      <c r="A8" s="179">
        <v>2</v>
      </c>
      <c r="B8" s="151" t="s">
        <v>926</v>
      </c>
      <c r="C8" s="46"/>
      <c r="D8" s="183" t="s">
        <v>343</v>
      </c>
      <c r="E8" s="41"/>
      <c r="F8" s="41">
        <v>540000</v>
      </c>
      <c r="G8" s="41">
        <v>275000</v>
      </c>
      <c r="H8" s="41">
        <v>275000</v>
      </c>
      <c r="I8" s="54">
        <v>275000</v>
      </c>
      <c r="J8" s="46"/>
      <c r="K8" s="46" t="s">
        <v>151</v>
      </c>
      <c r="L8" s="46"/>
    </row>
    <row r="9" spans="1:12" x14ac:dyDescent="0.3">
      <c r="A9" s="153"/>
      <c r="B9" s="153" t="s">
        <v>927</v>
      </c>
      <c r="C9" s="152"/>
      <c r="D9" s="181" t="s">
        <v>179</v>
      </c>
      <c r="E9" s="163"/>
      <c r="F9" s="163"/>
      <c r="G9" s="164"/>
      <c r="H9" s="60"/>
      <c r="I9" s="182"/>
      <c r="J9" s="152"/>
      <c r="K9" s="43" t="s">
        <v>409</v>
      </c>
      <c r="L9" s="152"/>
    </row>
    <row r="10" spans="1:12" x14ac:dyDescent="0.3">
      <c r="A10" s="152">
        <v>3</v>
      </c>
      <c r="B10" s="151" t="s">
        <v>344</v>
      </c>
      <c r="C10" s="46"/>
      <c r="D10" s="183" t="s">
        <v>37</v>
      </c>
      <c r="E10" s="41"/>
      <c r="F10" s="41"/>
      <c r="G10" s="162">
        <v>200000</v>
      </c>
      <c r="H10" s="41">
        <v>200000</v>
      </c>
      <c r="I10" s="54">
        <v>20000</v>
      </c>
      <c r="J10" s="46"/>
      <c r="K10" s="46"/>
      <c r="L10" s="46"/>
    </row>
    <row r="11" spans="1:12" x14ac:dyDescent="0.3">
      <c r="A11" s="55"/>
      <c r="B11" s="153" t="s">
        <v>345</v>
      </c>
      <c r="C11" s="152"/>
      <c r="D11" s="181" t="s">
        <v>99</v>
      </c>
      <c r="E11" s="163"/>
      <c r="F11" s="163"/>
      <c r="G11" s="184"/>
      <c r="H11" s="163"/>
      <c r="I11" s="164"/>
      <c r="J11" s="152"/>
      <c r="K11" s="152"/>
      <c r="L11" s="152"/>
    </row>
    <row r="12" spans="1:12" x14ac:dyDescent="0.3">
      <c r="A12" s="179">
        <v>4</v>
      </c>
      <c r="B12" s="179" t="s">
        <v>346</v>
      </c>
      <c r="C12" s="46"/>
      <c r="D12" s="180" t="s">
        <v>30</v>
      </c>
      <c r="E12" s="61"/>
      <c r="F12" s="174"/>
      <c r="G12" s="35"/>
      <c r="H12" s="61">
        <v>250000</v>
      </c>
      <c r="I12" s="59">
        <v>250000</v>
      </c>
      <c r="J12" s="46"/>
      <c r="K12" s="46"/>
      <c r="L12" s="46"/>
    </row>
    <row r="13" spans="1:12" x14ac:dyDescent="0.3">
      <c r="A13" s="153"/>
      <c r="B13" s="179" t="s">
        <v>347</v>
      </c>
      <c r="C13" s="152"/>
      <c r="D13" s="180" t="s">
        <v>99</v>
      </c>
      <c r="E13" s="163"/>
      <c r="F13" s="184"/>
      <c r="G13" s="184"/>
      <c r="H13" s="163"/>
      <c r="I13" s="185"/>
      <c r="J13" s="152"/>
      <c r="K13" s="152"/>
      <c r="L13" s="152"/>
    </row>
    <row r="14" spans="1:12" x14ac:dyDescent="0.3">
      <c r="A14" s="51">
        <v>5</v>
      </c>
      <c r="B14" s="151" t="s">
        <v>348</v>
      </c>
      <c r="C14" s="46"/>
      <c r="D14" s="183" t="s">
        <v>50</v>
      </c>
      <c r="E14" s="54">
        <v>22500</v>
      </c>
      <c r="F14" s="162"/>
      <c r="G14" s="41">
        <v>40000</v>
      </c>
      <c r="H14" s="41">
        <v>40000</v>
      </c>
      <c r="I14" s="41">
        <v>40000</v>
      </c>
      <c r="J14" s="46"/>
      <c r="K14" s="46"/>
      <c r="L14" s="46"/>
    </row>
    <row r="15" spans="1:12" x14ac:dyDescent="0.3">
      <c r="A15" s="55"/>
      <c r="B15" s="179" t="s">
        <v>349</v>
      </c>
      <c r="C15" s="152"/>
      <c r="D15" s="180" t="s">
        <v>380</v>
      </c>
      <c r="E15" s="61"/>
      <c r="F15" s="59"/>
      <c r="G15" s="61"/>
      <c r="H15" s="58"/>
      <c r="I15" s="58"/>
      <c r="J15" s="152"/>
      <c r="K15" s="152"/>
      <c r="L15" s="152"/>
    </row>
    <row r="16" spans="1:12" x14ac:dyDescent="0.3">
      <c r="A16" s="179">
        <v>6</v>
      </c>
      <c r="B16" s="151" t="s">
        <v>350</v>
      </c>
      <c r="C16" s="46"/>
      <c r="D16" s="183" t="s">
        <v>41</v>
      </c>
      <c r="E16" s="41"/>
      <c r="F16" s="162"/>
      <c r="G16" s="41">
        <v>240000</v>
      </c>
      <c r="H16" s="54">
        <v>240000</v>
      </c>
      <c r="I16" s="54">
        <v>240000</v>
      </c>
      <c r="J16" s="46"/>
      <c r="K16" s="46"/>
      <c r="L16" s="46"/>
    </row>
    <row r="17" spans="1:12" x14ac:dyDescent="0.3">
      <c r="A17" s="153"/>
      <c r="B17" s="153" t="s">
        <v>351</v>
      </c>
      <c r="C17" s="152"/>
      <c r="D17" s="181" t="s">
        <v>352</v>
      </c>
      <c r="E17" s="163"/>
      <c r="F17" s="164"/>
      <c r="G17" s="60"/>
      <c r="H17" s="182"/>
      <c r="I17" s="185"/>
      <c r="J17" s="152"/>
      <c r="K17" s="152"/>
      <c r="L17" s="152"/>
    </row>
    <row r="18" spans="1:12" x14ac:dyDescent="0.3">
      <c r="A18" s="152">
        <v>7</v>
      </c>
      <c r="B18" s="151" t="s">
        <v>382</v>
      </c>
      <c r="C18" s="46"/>
      <c r="D18" s="183" t="s">
        <v>384</v>
      </c>
      <c r="E18" s="54"/>
      <c r="F18" s="162"/>
      <c r="G18" s="41"/>
      <c r="H18" s="54">
        <v>100000</v>
      </c>
      <c r="I18" s="54">
        <v>100000</v>
      </c>
      <c r="J18" s="46"/>
      <c r="K18" s="46"/>
      <c r="L18" s="46"/>
    </row>
    <row r="19" spans="1:12" x14ac:dyDescent="0.3">
      <c r="A19" s="55"/>
      <c r="B19" s="153" t="s">
        <v>383</v>
      </c>
      <c r="C19" s="152"/>
      <c r="D19" s="181" t="s">
        <v>385</v>
      </c>
      <c r="E19" s="163"/>
      <c r="F19" s="164"/>
      <c r="G19" s="60"/>
      <c r="H19" s="182"/>
      <c r="I19" s="182"/>
      <c r="J19" s="152"/>
      <c r="K19" s="152"/>
      <c r="L19" s="152"/>
    </row>
    <row r="20" spans="1:12" x14ac:dyDescent="0.3">
      <c r="A20" s="152">
        <v>7</v>
      </c>
      <c r="B20" s="151" t="s">
        <v>353</v>
      </c>
      <c r="C20" s="46"/>
      <c r="D20" s="183" t="s">
        <v>354</v>
      </c>
      <c r="E20" s="54">
        <v>10000</v>
      </c>
      <c r="F20" s="162"/>
      <c r="G20" s="41">
        <v>15000</v>
      </c>
      <c r="H20" s="41">
        <v>15000</v>
      </c>
      <c r="I20" s="54"/>
      <c r="J20" s="46"/>
      <c r="K20" s="46"/>
      <c r="L20" s="46"/>
    </row>
    <row r="21" spans="1:12" x14ac:dyDescent="0.3">
      <c r="A21" s="55"/>
      <c r="B21" s="153" t="s">
        <v>355</v>
      </c>
      <c r="C21" s="152"/>
      <c r="D21" s="181" t="s">
        <v>356</v>
      </c>
      <c r="E21" s="163"/>
      <c r="F21" s="164"/>
      <c r="G21" s="60"/>
      <c r="H21" s="182"/>
      <c r="I21" s="182"/>
      <c r="J21" s="152"/>
      <c r="K21" s="152"/>
      <c r="L21" s="152"/>
    </row>
    <row r="22" spans="1:12" x14ac:dyDescent="0.3">
      <c r="A22" s="152">
        <v>8</v>
      </c>
      <c r="B22" s="151" t="s">
        <v>357</v>
      </c>
      <c r="C22" s="46"/>
      <c r="D22" s="183" t="s">
        <v>41</v>
      </c>
      <c r="E22" s="186">
        <v>360000</v>
      </c>
      <c r="F22" s="162"/>
      <c r="G22" s="41">
        <v>130000</v>
      </c>
      <c r="H22" s="41">
        <v>130000</v>
      </c>
      <c r="I22" s="54"/>
      <c r="J22" s="46"/>
      <c r="K22" s="46"/>
      <c r="L22" s="46"/>
    </row>
    <row r="23" spans="1:12" x14ac:dyDescent="0.3">
      <c r="A23" s="55"/>
      <c r="B23" s="153" t="s">
        <v>358</v>
      </c>
      <c r="C23" s="55"/>
      <c r="D23" s="181" t="s">
        <v>359</v>
      </c>
      <c r="E23" s="163"/>
      <c r="F23" s="164"/>
      <c r="G23" s="60"/>
      <c r="H23" s="182"/>
      <c r="I23" s="185"/>
      <c r="J23" s="55"/>
      <c r="K23" s="55"/>
      <c r="L23" s="55"/>
    </row>
    <row r="24" spans="1:12" ht="20.25" x14ac:dyDescent="0.3">
      <c r="B24" s="227"/>
      <c r="E24" s="176"/>
      <c r="K24" s="50">
        <v>58</v>
      </c>
      <c r="L24" s="228"/>
    </row>
    <row r="25" spans="1:12" x14ac:dyDescent="0.3">
      <c r="A25" s="405" t="s">
        <v>9</v>
      </c>
      <c r="B25" s="405" t="s">
        <v>10</v>
      </c>
      <c r="C25" s="380" t="s">
        <v>11</v>
      </c>
      <c r="D25" s="381" t="s">
        <v>12</v>
      </c>
      <c r="E25" s="416" t="s">
        <v>13</v>
      </c>
      <c r="F25" s="417"/>
      <c r="G25" s="417"/>
      <c r="H25" s="417"/>
      <c r="I25" s="418"/>
      <c r="J25" s="381" t="s">
        <v>14</v>
      </c>
      <c r="K25" s="421" t="s">
        <v>15</v>
      </c>
      <c r="L25" s="420" t="s">
        <v>16</v>
      </c>
    </row>
    <row r="26" spans="1:12" x14ac:dyDescent="0.3">
      <c r="A26" s="405"/>
      <c r="B26" s="405"/>
      <c r="C26" s="7" t="s">
        <v>17</v>
      </c>
      <c r="D26" s="382" t="s">
        <v>765</v>
      </c>
      <c r="E26" s="381">
        <v>2561</v>
      </c>
      <c r="F26" s="381">
        <v>2562</v>
      </c>
      <c r="G26" s="381">
        <v>2563</v>
      </c>
      <c r="H26" s="381">
        <v>2564</v>
      </c>
      <c r="I26" s="381">
        <v>2565</v>
      </c>
      <c r="J26" s="382" t="s">
        <v>19</v>
      </c>
      <c r="K26" s="422"/>
      <c r="L26" s="420"/>
    </row>
    <row r="27" spans="1:12" x14ac:dyDescent="0.3">
      <c r="A27" s="421"/>
      <c r="B27" s="405"/>
      <c r="C27" s="7"/>
      <c r="D27" s="383" t="s">
        <v>766</v>
      </c>
      <c r="E27" s="382" t="s">
        <v>20</v>
      </c>
      <c r="F27" s="382" t="s">
        <v>20</v>
      </c>
      <c r="G27" s="382" t="s">
        <v>20</v>
      </c>
      <c r="H27" s="382" t="s">
        <v>20</v>
      </c>
      <c r="I27" s="382" t="s">
        <v>20</v>
      </c>
      <c r="J27" s="385"/>
      <c r="K27" s="423"/>
      <c r="L27" s="424"/>
    </row>
    <row r="28" spans="1:12" x14ac:dyDescent="0.3">
      <c r="A28" s="51">
        <v>9</v>
      </c>
      <c r="B28" s="151" t="s">
        <v>360</v>
      </c>
      <c r="C28" s="42" t="s">
        <v>22</v>
      </c>
      <c r="D28" s="183" t="s">
        <v>50</v>
      </c>
      <c r="E28" s="54">
        <v>14000</v>
      </c>
      <c r="F28" s="162"/>
      <c r="G28" s="41">
        <v>50000</v>
      </c>
      <c r="H28" s="41">
        <v>50000</v>
      </c>
      <c r="I28" s="41"/>
      <c r="J28" s="42" t="s">
        <v>174</v>
      </c>
      <c r="K28" s="42" t="s">
        <v>24</v>
      </c>
      <c r="L28" s="42" t="s">
        <v>25</v>
      </c>
    </row>
    <row r="29" spans="1:12" x14ac:dyDescent="0.3">
      <c r="A29" s="55"/>
      <c r="B29" s="153" t="s">
        <v>915</v>
      </c>
      <c r="C29" s="152" t="s">
        <v>26</v>
      </c>
      <c r="D29" s="181" t="s">
        <v>381</v>
      </c>
      <c r="E29" s="163"/>
      <c r="F29" s="164"/>
      <c r="G29" s="60"/>
      <c r="H29" s="60"/>
      <c r="I29" s="60"/>
      <c r="J29" s="152" t="s">
        <v>175</v>
      </c>
      <c r="K29" s="152" t="s">
        <v>26</v>
      </c>
      <c r="L29" s="152"/>
    </row>
    <row r="30" spans="1:12" x14ac:dyDescent="0.3">
      <c r="A30" s="179">
        <v>10</v>
      </c>
      <c r="B30" s="151" t="s">
        <v>807</v>
      </c>
      <c r="C30" s="46" t="s">
        <v>27</v>
      </c>
      <c r="D30" s="183" t="s">
        <v>41</v>
      </c>
      <c r="E30" s="41"/>
      <c r="F30" s="162"/>
      <c r="G30" s="41"/>
      <c r="H30" s="41">
        <v>100000</v>
      </c>
      <c r="I30" s="41">
        <v>100000</v>
      </c>
      <c r="J30" s="46"/>
      <c r="K30" s="46" t="s">
        <v>28</v>
      </c>
      <c r="L30" s="46"/>
    </row>
    <row r="31" spans="1:12" x14ac:dyDescent="0.3">
      <c r="A31" s="153"/>
      <c r="B31" s="153" t="s">
        <v>808</v>
      </c>
      <c r="C31" s="152"/>
      <c r="D31" s="181" t="s">
        <v>60</v>
      </c>
      <c r="E31" s="163"/>
      <c r="F31" s="164"/>
      <c r="G31" s="60"/>
      <c r="H31" s="60"/>
      <c r="I31" s="163"/>
      <c r="J31" s="152"/>
      <c r="K31" s="152" t="s">
        <v>151</v>
      </c>
      <c r="L31" s="152"/>
    </row>
    <row r="32" spans="1:12" x14ac:dyDescent="0.3">
      <c r="A32" s="179">
        <v>11</v>
      </c>
      <c r="B32" s="151" t="s">
        <v>361</v>
      </c>
      <c r="C32" s="46"/>
      <c r="D32" s="183" t="s">
        <v>386</v>
      </c>
      <c r="E32" s="41">
        <v>250000</v>
      </c>
      <c r="F32" s="162"/>
      <c r="G32" s="41">
        <v>130000</v>
      </c>
      <c r="H32" s="41">
        <v>130000</v>
      </c>
      <c r="I32" s="41"/>
      <c r="J32" s="46"/>
      <c r="K32" s="46" t="s">
        <v>409</v>
      </c>
      <c r="L32" s="46"/>
    </row>
    <row r="33" spans="1:12" x14ac:dyDescent="0.3">
      <c r="A33" s="153"/>
      <c r="B33" s="153" t="s">
        <v>126</v>
      </c>
      <c r="C33" s="46"/>
      <c r="D33" s="181" t="s">
        <v>387</v>
      </c>
      <c r="E33" s="163"/>
      <c r="F33" s="164"/>
      <c r="G33" s="60"/>
      <c r="H33" s="60"/>
      <c r="I33" s="60"/>
      <c r="J33" s="46"/>
      <c r="K33" s="46"/>
      <c r="L33" s="46"/>
    </row>
    <row r="34" spans="1:12" x14ac:dyDescent="0.3">
      <c r="A34" s="152">
        <v>12</v>
      </c>
      <c r="B34" s="151" t="s">
        <v>362</v>
      </c>
      <c r="C34" s="152"/>
      <c r="D34" s="183" t="s">
        <v>261</v>
      </c>
      <c r="E34" s="41">
        <v>500000</v>
      </c>
      <c r="F34" s="35">
        <v>500000</v>
      </c>
      <c r="G34" s="41">
        <v>650000</v>
      </c>
      <c r="H34" s="41">
        <v>650000</v>
      </c>
      <c r="I34" s="41">
        <v>650000</v>
      </c>
      <c r="J34" s="152"/>
      <c r="K34" s="152"/>
      <c r="L34" s="152"/>
    </row>
    <row r="35" spans="1:12" x14ac:dyDescent="0.3">
      <c r="A35" s="55"/>
      <c r="B35" s="153"/>
      <c r="C35" s="46"/>
      <c r="D35" s="181"/>
      <c r="E35" s="163"/>
      <c r="F35" s="164"/>
      <c r="G35" s="60"/>
      <c r="H35" s="60"/>
      <c r="I35" s="60"/>
      <c r="J35" s="161"/>
      <c r="K35" s="46"/>
      <c r="L35" s="46"/>
    </row>
    <row r="36" spans="1:12" x14ac:dyDescent="0.3">
      <c r="A36" s="179"/>
      <c r="B36" s="187" t="s">
        <v>363</v>
      </c>
      <c r="C36" s="152"/>
      <c r="D36" s="180" t="s">
        <v>41</v>
      </c>
      <c r="E36" s="41">
        <v>200000</v>
      </c>
      <c r="F36" s="35"/>
      <c r="G36" s="61">
        <v>100000</v>
      </c>
      <c r="H36" s="61">
        <v>100000</v>
      </c>
      <c r="I36" s="61"/>
      <c r="J36" s="152"/>
      <c r="K36" s="152"/>
      <c r="L36" s="152"/>
    </row>
    <row r="37" spans="1:12" x14ac:dyDescent="0.3">
      <c r="A37" s="153">
        <v>1</v>
      </c>
      <c r="B37" s="153" t="s">
        <v>364</v>
      </c>
      <c r="C37" s="152"/>
      <c r="D37" s="181" t="s">
        <v>60</v>
      </c>
      <c r="E37" s="163"/>
      <c r="F37" s="166"/>
      <c r="G37" s="60"/>
      <c r="H37" s="60"/>
      <c r="I37" s="60"/>
      <c r="J37" s="152" t="s">
        <v>851</v>
      </c>
      <c r="K37" s="152"/>
      <c r="L37" s="152"/>
    </row>
    <row r="38" spans="1:12" x14ac:dyDescent="0.3">
      <c r="A38" s="151">
        <v>2</v>
      </c>
      <c r="B38" s="51" t="s">
        <v>373</v>
      </c>
      <c r="C38" s="46"/>
      <c r="D38" s="51" t="s">
        <v>53</v>
      </c>
      <c r="E38" s="41"/>
      <c r="F38" s="35">
        <v>360000</v>
      </c>
      <c r="G38" s="72"/>
      <c r="H38" s="41">
        <v>180000</v>
      </c>
      <c r="I38" s="41">
        <v>180000</v>
      </c>
      <c r="J38" s="46" t="s">
        <v>26</v>
      </c>
      <c r="K38" s="46"/>
      <c r="L38" s="46"/>
    </row>
    <row r="39" spans="1:12" x14ac:dyDescent="0.3">
      <c r="A39" s="153"/>
      <c r="B39" s="55" t="s">
        <v>180</v>
      </c>
      <c r="C39" s="152"/>
      <c r="D39" s="55" t="s">
        <v>206</v>
      </c>
      <c r="E39" s="163"/>
      <c r="F39" s="184"/>
      <c r="G39" s="155"/>
      <c r="H39" s="155"/>
      <c r="I39" s="60"/>
      <c r="J39" s="152"/>
      <c r="K39" s="152"/>
      <c r="L39" s="152"/>
    </row>
    <row r="40" spans="1:12" x14ac:dyDescent="0.3">
      <c r="A40" s="151">
        <v>3</v>
      </c>
      <c r="B40" s="51" t="s">
        <v>374</v>
      </c>
      <c r="C40" s="46"/>
      <c r="D40" s="51" t="s">
        <v>41</v>
      </c>
      <c r="E40" s="41"/>
      <c r="F40" s="162">
        <v>200000</v>
      </c>
      <c r="G40" s="72">
        <v>100000</v>
      </c>
      <c r="H40" s="72">
        <v>100000</v>
      </c>
      <c r="I40" s="41"/>
      <c r="J40" s="46"/>
      <c r="K40" s="46"/>
      <c r="L40" s="46"/>
    </row>
    <row r="41" spans="1:12" x14ac:dyDescent="0.3">
      <c r="A41" s="153"/>
      <c r="B41" s="55" t="s">
        <v>180</v>
      </c>
      <c r="C41" s="152"/>
      <c r="D41" s="55" t="s">
        <v>60</v>
      </c>
      <c r="E41" s="163"/>
      <c r="F41" s="184"/>
      <c r="G41" s="157"/>
      <c r="H41" s="157"/>
      <c r="I41" s="60"/>
      <c r="J41" s="152"/>
      <c r="K41" s="152"/>
      <c r="L41" s="152"/>
    </row>
    <row r="42" spans="1:12" x14ac:dyDescent="0.3">
      <c r="A42" s="152">
        <v>4</v>
      </c>
      <c r="B42" s="151" t="s">
        <v>368</v>
      </c>
      <c r="C42" s="46"/>
      <c r="D42" s="183" t="s">
        <v>41</v>
      </c>
      <c r="E42" s="41"/>
      <c r="F42" s="162"/>
      <c r="G42" s="41"/>
      <c r="H42" s="41">
        <v>80000</v>
      </c>
      <c r="I42" s="41"/>
      <c r="J42" s="46"/>
      <c r="K42" s="46"/>
      <c r="L42" s="46"/>
    </row>
    <row r="43" spans="1:12" x14ac:dyDescent="0.3">
      <c r="A43" s="55"/>
      <c r="B43" s="153" t="s">
        <v>369</v>
      </c>
      <c r="C43" s="152"/>
      <c r="D43" s="181" t="s">
        <v>238</v>
      </c>
      <c r="E43" s="163"/>
      <c r="F43" s="164"/>
      <c r="G43" s="60"/>
      <c r="H43" s="60"/>
      <c r="I43" s="60"/>
      <c r="J43" s="152"/>
      <c r="K43" s="152"/>
      <c r="L43" s="152"/>
    </row>
    <row r="44" spans="1:12" x14ac:dyDescent="0.3">
      <c r="A44" s="151">
        <v>5</v>
      </c>
      <c r="B44" s="151" t="s">
        <v>370</v>
      </c>
      <c r="C44" s="46"/>
      <c r="D44" s="183" t="s">
        <v>37</v>
      </c>
      <c r="E44" s="41"/>
      <c r="F44" s="162"/>
      <c r="G44" s="72">
        <v>250000</v>
      </c>
      <c r="H44" s="72">
        <v>250000</v>
      </c>
      <c r="I44" s="72">
        <v>250000</v>
      </c>
      <c r="J44" s="46"/>
      <c r="K44" s="46"/>
      <c r="L44" s="46"/>
    </row>
    <row r="45" spans="1:12" x14ac:dyDescent="0.3">
      <c r="A45" s="153"/>
      <c r="B45" s="153" t="s">
        <v>923</v>
      </c>
      <c r="C45" s="152"/>
      <c r="D45" s="181" t="s">
        <v>214</v>
      </c>
      <c r="E45" s="163"/>
      <c r="F45" s="164"/>
      <c r="G45" s="157"/>
      <c r="H45" s="157"/>
      <c r="I45" s="60"/>
      <c r="J45" s="152"/>
      <c r="K45" s="152"/>
      <c r="L45" s="152"/>
    </row>
    <row r="46" spans="1:12" x14ac:dyDescent="0.3">
      <c r="A46" s="151">
        <v>6</v>
      </c>
      <c r="B46" s="151" t="s">
        <v>839</v>
      </c>
      <c r="C46" s="46"/>
      <c r="D46" s="183" t="s">
        <v>200</v>
      </c>
      <c r="E46" s="41">
        <v>45000</v>
      </c>
      <c r="F46" s="162"/>
      <c r="G46" s="72"/>
      <c r="H46" s="72">
        <v>45000</v>
      </c>
      <c r="I46" s="72">
        <v>45000</v>
      </c>
      <c r="J46" s="46"/>
      <c r="K46" s="46"/>
      <c r="L46" s="46"/>
    </row>
    <row r="47" spans="1:12" x14ac:dyDescent="0.3">
      <c r="A47" s="153"/>
      <c r="B47" s="153" t="s">
        <v>840</v>
      </c>
      <c r="C47" s="55"/>
      <c r="D47" s="181" t="s">
        <v>772</v>
      </c>
      <c r="E47" s="163"/>
      <c r="F47" s="164"/>
      <c r="G47" s="157"/>
      <c r="H47" s="157"/>
      <c r="I47" s="60"/>
      <c r="J47" s="55"/>
      <c r="K47" s="55"/>
      <c r="L47" s="55"/>
    </row>
    <row r="48" spans="1:12" x14ac:dyDescent="0.3">
      <c r="A48" s="196"/>
      <c r="B48" s="196"/>
      <c r="C48" s="251"/>
      <c r="D48" s="196"/>
      <c r="E48" s="59"/>
      <c r="F48" s="59"/>
      <c r="G48" s="59"/>
      <c r="H48" s="59"/>
      <c r="I48" s="59"/>
      <c r="J48" s="59"/>
      <c r="K48" s="251">
        <v>59</v>
      </c>
      <c r="L48" s="251"/>
    </row>
    <row r="49" spans="1:12" x14ac:dyDescent="0.3">
      <c r="A49" s="405" t="s">
        <v>9</v>
      </c>
      <c r="B49" s="405" t="s">
        <v>10</v>
      </c>
      <c r="C49" s="380" t="s">
        <v>11</v>
      </c>
      <c r="D49" s="381" t="s">
        <v>12</v>
      </c>
      <c r="E49" s="416" t="s">
        <v>13</v>
      </c>
      <c r="F49" s="417"/>
      <c r="G49" s="417"/>
      <c r="H49" s="417"/>
      <c r="I49" s="418"/>
      <c r="J49" s="381" t="s">
        <v>14</v>
      </c>
      <c r="K49" s="419" t="s">
        <v>15</v>
      </c>
      <c r="L49" s="420" t="s">
        <v>16</v>
      </c>
    </row>
    <row r="50" spans="1:12" x14ac:dyDescent="0.3">
      <c r="A50" s="405"/>
      <c r="B50" s="405"/>
      <c r="C50" s="7" t="s">
        <v>17</v>
      </c>
      <c r="D50" s="382" t="s">
        <v>765</v>
      </c>
      <c r="E50" s="381">
        <v>2561</v>
      </c>
      <c r="F50" s="381">
        <v>2562</v>
      </c>
      <c r="G50" s="381">
        <v>2563</v>
      </c>
      <c r="H50" s="381">
        <v>2564</v>
      </c>
      <c r="I50" s="381">
        <v>2565</v>
      </c>
      <c r="J50" s="382" t="s">
        <v>19</v>
      </c>
      <c r="K50" s="419"/>
      <c r="L50" s="420"/>
    </row>
    <row r="51" spans="1:12" x14ac:dyDescent="0.3">
      <c r="A51" s="405"/>
      <c r="B51" s="405"/>
      <c r="C51" s="9"/>
      <c r="D51" s="229" t="s">
        <v>766</v>
      </c>
      <c r="E51" s="383" t="s">
        <v>20</v>
      </c>
      <c r="F51" s="383" t="s">
        <v>20</v>
      </c>
      <c r="G51" s="383" t="s">
        <v>20</v>
      </c>
      <c r="H51" s="383" t="s">
        <v>20</v>
      </c>
      <c r="I51" s="383" t="s">
        <v>20</v>
      </c>
      <c r="J51" s="229"/>
      <c r="K51" s="419"/>
      <c r="L51" s="420"/>
    </row>
    <row r="52" spans="1:12" ht="18.75" customHeight="1" x14ac:dyDescent="0.3">
      <c r="A52" s="151">
        <v>7</v>
      </c>
      <c r="B52" s="151" t="s">
        <v>813</v>
      </c>
      <c r="C52" s="42" t="s">
        <v>22</v>
      </c>
      <c r="D52" s="183" t="s">
        <v>41</v>
      </c>
      <c r="E52" s="41"/>
      <c r="F52" s="162"/>
      <c r="G52" s="41"/>
      <c r="H52" s="41">
        <v>160000</v>
      </c>
      <c r="I52" s="41">
        <v>160000</v>
      </c>
      <c r="J52" s="42" t="s">
        <v>804</v>
      </c>
      <c r="K52" s="42" t="s">
        <v>24</v>
      </c>
      <c r="L52" s="42" t="s">
        <v>25</v>
      </c>
    </row>
    <row r="53" spans="1:12" ht="37.5" x14ac:dyDescent="0.3">
      <c r="A53" s="153"/>
      <c r="B53" s="292" t="s">
        <v>814</v>
      </c>
      <c r="C53" s="46" t="s">
        <v>815</v>
      </c>
      <c r="D53" s="311" t="s">
        <v>79</v>
      </c>
      <c r="E53" s="163"/>
      <c r="F53" s="164"/>
      <c r="G53" s="60"/>
      <c r="H53" s="60"/>
      <c r="I53" s="60"/>
      <c r="J53" s="46" t="s">
        <v>26</v>
      </c>
      <c r="K53" s="46" t="s">
        <v>816</v>
      </c>
      <c r="L53" s="46"/>
    </row>
    <row r="54" spans="1:12" x14ac:dyDescent="0.3">
      <c r="A54" s="151">
        <v>8</v>
      </c>
      <c r="B54" s="51" t="s">
        <v>809</v>
      </c>
      <c r="C54" s="46"/>
      <c r="D54" s="51" t="s">
        <v>215</v>
      </c>
      <c r="E54" s="41"/>
      <c r="F54" s="54"/>
      <c r="G54" s="41">
        <v>100000</v>
      </c>
      <c r="H54" s="41">
        <v>100000</v>
      </c>
      <c r="I54" s="41">
        <v>100000</v>
      </c>
      <c r="J54" s="46"/>
      <c r="K54" s="46" t="s">
        <v>151</v>
      </c>
      <c r="L54" s="46"/>
    </row>
    <row r="55" spans="1:12" ht="37.5" x14ac:dyDescent="0.3">
      <c r="A55" s="153"/>
      <c r="B55" s="161" t="s">
        <v>810</v>
      </c>
      <c r="C55" s="152"/>
      <c r="D55" s="55"/>
      <c r="E55" s="163"/>
      <c r="F55" s="164"/>
      <c r="G55" s="163"/>
      <c r="H55" s="163"/>
      <c r="I55" s="163"/>
      <c r="J55" s="152"/>
      <c r="K55" s="152" t="s">
        <v>409</v>
      </c>
      <c r="L55" s="152"/>
    </row>
    <row r="56" spans="1:12" x14ac:dyDescent="0.3">
      <c r="A56" s="151">
        <v>9</v>
      </c>
      <c r="B56" s="51" t="s">
        <v>845</v>
      </c>
      <c r="C56" s="46"/>
      <c r="D56" s="51" t="s">
        <v>41</v>
      </c>
      <c r="E56" s="41"/>
      <c r="F56" s="54"/>
      <c r="G56" s="54">
        <v>150000</v>
      </c>
      <c r="H56" s="54">
        <v>150000</v>
      </c>
      <c r="I56" s="54">
        <v>150000</v>
      </c>
      <c r="J56" s="46"/>
      <c r="K56" s="46"/>
      <c r="L56" s="46"/>
    </row>
    <row r="57" spans="1:12" x14ac:dyDescent="0.3">
      <c r="A57" s="153"/>
      <c r="B57" s="55" t="s">
        <v>846</v>
      </c>
      <c r="C57" s="46"/>
      <c r="D57" s="55" t="s">
        <v>99</v>
      </c>
      <c r="E57" s="163"/>
      <c r="F57" s="163"/>
      <c r="G57" s="163"/>
      <c r="H57" s="163"/>
      <c r="I57" s="60"/>
      <c r="J57" s="46"/>
      <c r="K57" s="46"/>
      <c r="L57" s="46"/>
    </row>
    <row r="58" spans="1:12" x14ac:dyDescent="0.3">
      <c r="A58" s="151">
        <v>10</v>
      </c>
      <c r="B58" s="51" t="s">
        <v>375</v>
      </c>
      <c r="C58" s="152"/>
      <c r="D58" s="51" t="s">
        <v>41</v>
      </c>
      <c r="E58" s="41"/>
      <c r="F58" s="162"/>
      <c r="G58" s="41">
        <v>100000</v>
      </c>
      <c r="H58" s="41">
        <v>100000</v>
      </c>
      <c r="I58" s="41"/>
      <c r="J58" s="152"/>
      <c r="K58" s="152"/>
      <c r="L58" s="152"/>
    </row>
    <row r="59" spans="1:12" x14ac:dyDescent="0.3">
      <c r="A59" s="153"/>
      <c r="B59" s="55" t="s">
        <v>376</v>
      </c>
      <c r="C59" s="46"/>
      <c r="D59" s="55" t="s">
        <v>60</v>
      </c>
      <c r="E59" s="163"/>
      <c r="F59" s="164"/>
      <c r="G59" s="60"/>
      <c r="H59" s="60"/>
      <c r="I59" s="163"/>
      <c r="J59" s="46"/>
      <c r="K59" s="46"/>
      <c r="L59" s="46"/>
    </row>
    <row r="60" spans="1:12" x14ac:dyDescent="0.3">
      <c r="A60" s="289">
        <v>11</v>
      </c>
      <c r="B60" s="51" t="s">
        <v>377</v>
      </c>
      <c r="C60" s="152"/>
      <c r="D60" s="51" t="s">
        <v>41</v>
      </c>
      <c r="E60" s="41"/>
      <c r="F60" s="54"/>
      <c r="G60" s="41">
        <v>100000</v>
      </c>
      <c r="H60" s="41">
        <v>100000</v>
      </c>
      <c r="I60" s="41">
        <v>100000</v>
      </c>
      <c r="J60" s="152"/>
      <c r="K60" s="152"/>
      <c r="L60" s="152"/>
    </row>
    <row r="61" spans="1:12" x14ac:dyDescent="0.3">
      <c r="A61" s="291"/>
      <c r="B61" s="55" t="s">
        <v>191</v>
      </c>
      <c r="C61" s="152"/>
      <c r="D61" s="55" t="s">
        <v>178</v>
      </c>
      <c r="E61" s="163"/>
      <c r="F61" s="164"/>
      <c r="G61" s="163"/>
      <c r="H61" s="163"/>
      <c r="I61" s="163"/>
      <c r="J61" s="152"/>
      <c r="K61" s="152"/>
      <c r="L61" s="152"/>
    </row>
    <row r="62" spans="1:12" x14ac:dyDescent="0.3">
      <c r="A62" s="289">
        <v>12</v>
      </c>
      <c r="B62" s="51" t="s">
        <v>805</v>
      </c>
      <c r="C62" s="46"/>
      <c r="D62" s="51" t="s">
        <v>41</v>
      </c>
      <c r="E62" s="41"/>
      <c r="F62" s="54"/>
      <c r="G62" s="41"/>
      <c r="H62" s="41">
        <v>140000</v>
      </c>
      <c r="I62" s="41">
        <v>140000</v>
      </c>
      <c r="J62" s="46"/>
      <c r="K62" s="46"/>
      <c r="L62" s="46"/>
    </row>
    <row r="63" spans="1:12" x14ac:dyDescent="0.3">
      <c r="A63" s="291"/>
      <c r="B63" s="55" t="s">
        <v>806</v>
      </c>
      <c r="C63" s="152"/>
      <c r="D63" s="55" t="s">
        <v>75</v>
      </c>
      <c r="E63" s="163"/>
      <c r="F63" s="164"/>
      <c r="G63" s="163"/>
      <c r="H63" s="163"/>
      <c r="I63" s="163"/>
      <c r="J63" s="152"/>
      <c r="K63" s="152"/>
      <c r="L63" s="152"/>
    </row>
    <row r="64" spans="1:12" x14ac:dyDescent="0.3">
      <c r="A64" s="289">
        <v>13</v>
      </c>
      <c r="B64" s="151" t="s">
        <v>365</v>
      </c>
      <c r="C64" s="46"/>
      <c r="D64" s="183" t="s">
        <v>841</v>
      </c>
      <c r="E64" s="54">
        <v>140000</v>
      </c>
      <c r="F64" s="162"/>
      <c r="G64" s="41"/>
      <c r="H64" s="41">
        <v>150000</v>
      </c>
      <c r="I64" s="41">
        <v>150000</v>
      </c>
      <c r="J64" s="46"/>
      <c r="K64" s="46"/>
      <c r="L64" s="46"/>
    </row>
    <row r="65" spans="1:18" x14ac:dyDescent="0.3">
      <c r="A65" s="291"/>
      <c r="B65" s="153" t="s">
        <v>366</v>
      </c>
      <c r="C65" s="152"/>
      <c r="D65" s="181" t="s">
        <v>842</v>
      </c>
      <c r="E65" s="163"/>
      <c r="F65" s="164"/>
      <c r="G65" s="60"/>
      <c r="H65" s="60"/>
      <c r="I65" s="60"/>
      <c r="J65" s="152"/>
      <c r="K65" s="152"/>
      <c r="L65" s="152"/>
    </row>
    <row r="66" spans="1:18" x14ac:dyDescent="0.3">
      <c r="A66" s="289">
        <v>14</v>
      </c>
      <c r="B66" s="51" t="s">
        <v>843</v>
      </c>
      <c r="C66" s="46"/>
      <c r="D66" s="51" t="s">
        <v>41</v>
      </c>
      <c r="E66" s="41"/>
      <c r="F66" s="54"/>
      <c r="G66" s="41">
        <v>100000</v>
      </c>
      <c r="H66" s="41">
        <v>100000</v>
      </c>
      <c r="I66" s="41">
        <v>100000</v>
      </c>
      <c r="J66" s="46"/>
      <c r="K66" s="46"/>
      <c r="L66" s="46"/>
    </row>
    <row r="67" spans="1:18" x14ac:dyDescent="0.3">
      <c r="A67" s="291"/>
      <c r="B67" s="55" t="s">
        <v>844</v>
      </c>
      <c r="C67" s="152"/>
      <c r="D67" s="55" t="s">
        <v>178</v>
      </c>
      <c r="E67" s="163"/>
      <c r="F67" s="164"/>
      <c r="G67" s="163"/>
      <c r="H67" s="163"/>
      <c r="I67" s="163"/>
      <c r="J67" s="152"/>
      <c r="K67" s="152"/>
      <c r="L67" s="152"/>
    </row>
    <row r="68" spans="1:18" ht="37.5" x14ac:dyDescent="0.3">
      <c r="A68" s="44">
        <v>15</v>
      </c>
      <c r="B68" s="45" t="s">
        <v>367</v>
      </c>
      <c r="C68" s="161"/>
      <c r="D68" s="252" t="s">
        <v>254</v>
      </c>
      <c r="E68" s="253">
        <v>45000</v>
      </c>
      <c r="F68" s="254"/>
      <c r="G68" s="253"/>
      <c r="H68" s="253">
        <v>60000</v>
      </c>
      <c r="I68" s="253">
        <v>60000</v>
      </c>
      <c r="J68" s="161"/>
      <c r="K68" s="161"/>
      <c r="L68" s="161"/>
    </row>
    <row r="69" spans="1:18" x14ac:dyDescent="0.3">
      <c r="A69" s="196"/>
      <c r="B69" s="196"/>
      <c r="C69" s="59"/>
      <c r="D69" s="196"/>
      <c r="E69" s="59"/>
      <c r="F69" s="59"/>
      <c r="G69" s="59"/>
      <c r="H69" s="59"/>
      <c r="I69" s="59"/>
      <c r="J69" s="59"/>
      <c r="K69" s="251">
        <v>60</v>
      </c>
      <c r="L69" s="251"/>
    </row>
    <row r="70" spans="1:18" x14ac:dyDescent="0.3">
      <c r="A70" s="405" t="s">
        <v>9</v>
      </c>
      <c r="B70" s="405" t="s">
        <v>10</v>
      </c>
      <c r="C70" s="380" t="s">
        <v>11</v>
      </c>
      <c r="D70" s="381" t="s">
        <v>12</v>
      </c>
      <c r="E70" s="416" t="s">
        <v>13</v>
      </c>
      <c r="F70" s="417"/>
      <c r="G70" s="417"/>
      <c r="H70" s="417"/>
      <c r="I70" s="418"/>
      <c r="J70" s="381" t="s">
        <v>14</v>
      </c>
      <c r="K70" s="419" t="s">
        <v>15</v>
      </c>
      <c r="L70" s="420" t="s">
        <v>16</v>
      </c>
    </row>
    <row r="71" spans="1:18" x14ac:dyDescent="0.3">
      <c r="A71" s="405"/>
      <c r="B71" s="405"/>
      <c r="C71" s="7" t="s">
        <v>17</v>
      </c>
      <c r="D71" s="382" t="s">
        <v>765</v>
      </c>
      <c r="E71" s="381">
        <v>2561</v>
      </c>
      <c r="F71" s="381">
        <v>2562</v>
      </c>
      <c r="G71" s="381">
        <v>2563</v>
      </c>
      <c r="H71" s="381">
        <v>2564</v>
      </c>
      <c r="I71" s="381">
        <v>2565</v>
      </c>
      <c r="J71" s="382" t="s">
        <v>19</v>
      </c>
      <c r="K71" s="419"/>
      <c r="L71" s="420"/>
    </row>
    <row r="72" spans="1:18" x14ac:dyDescent="0.3">
      <c r="A72" s="405"/>
      <c r="B72" s="405"/>
      <c r="C72" s="9"/>
      <c r="D72" s="383" t="s">
        <v>766</v>
      </c>
      <c r="E72" s="383" t="s">
        <v>20</v>
      </c>
      <c r="F72" s="383" t="s">
        <v>20</v>
      </c>
      <c r="G72" s="383" t="s">
        <v>20</v>
      </c>
      <c r="H72" s="383" t="s">
        <v>20</v>
      </c>
      <c r="I72" s="383" t="s">
        <v>20</v>
      </c>
      <c r="J72" s="229"/>
      <c r="K72" s="419"/>
      <c r="L72" s="420"/>
    </row>
    <row r="73" spans="1:18" ht="41.25" customHeight="1" x14ac:dyDescent="0.3">
      <c r="A73" s="289">
        <v>16</v>
      </c>
      <c r="B73" s="52" t="s">
        <v>817</v>
      </c>
      <c r="C73" s="42" t="s">
        <v>96</v>
      </c>
      <c r="D73" s="53" t="s">
        <v>819</v>
      </c>
      <c r="E73" s="283">
        <v>200000</v>
      </c>
      <c r="F73" s="162"/>
      <c r="G73" s="72"/>
      <c r="H73" s="72">
        <v>100000</v>
      </c>
      <c r="I73" s="72">
        <v>100000</v>
      </c>
      <c r="J73" s="42" t="s">
        <v>804</v>
      </c>
      <c r="K73" s="42" t="s">
        <v>786</v>
      </c>
      <c r="L73" s="42" t="s">
        <v>25</v>
      </c>
    </row>
    <row r="74" spans="1:18" x14ac:dyDescent="0.3">
      <c r="A74" s="151">
        <v>17</v>
      </c>
      <c r="B74" s="51" t="s">
        <v>811</v>
      </c>
      <c r="C74" s="46" t="s">
        <v>818</v>
      </c>
      <c r="D74" s="51" t="s">
        <v>200</v>
      </c>
      <c r="E74" s="41">
        <v>105000</v>
      </c>
      <c r="F74" s="162"/>
      <c r="G74" s="72"/>
      <c r="H74" s="72">
        <v>105000</v>
      </c>
      <c r="I74" s="72">
        <v>105000</v>
      </c>
      <c r="J74" s="46"/>
      <c r="K74" s="46" t="s">
        <v>151</v>
      </c>
      <c r="L74" s="46"/>
    </row>
    <row r="75" spans="1:18" ht="37.5" x14ac:dyDescent="0.3">
      <c r="A75" s="153"/>
      <c r="B75" s="161" t="s">
        <v>812</v>
      </c>
      <c r="C75" s="152"/>
      <c r="D75" s="154" t="s">
        <v>75</v>
      </c>
      <c r="E75" s="163"/>
      <c r="F75" s="164"/>
      <c r="G75" s="157"/>
      <c r="H75" s="157"/>
      <c r="I75" s="60"/>
      <c r="J75" s="152"/>
      <c r="K75" s="43" t="s">
        <v>409</v>
      </c>
      <c r="L75" s="152"/>
    </row>
    <row r="76" spans="1:18" s="74" customFormat="1" x14ac:dyDescent="0.3">
      <c r="A76" s="151">
        <v>18</v>
      </c>
      <c r="B76" s="70" t="s">
        <v>371</v>
      </c>
      <c r="C76" s="46"/>
      <c r="D76" s="70" t="s">
        <v>41</v>
      </c>
      <c r="E76" s="72">
        <v>100000</v>
      </c>
      <c r="F76" s="73"/>
      <c r="G76" s="72"/>
      <c r="H76" s="72">
        <v>100000</v>
      </c>
      <c r="I76" s="72">
        <v>100000</v>
      </c>
      <c r="J76" s="46"/>
      <c r="K76" s="46"/>
      <c r="L76" s="46"/>
    </row>
    <row r="77" spans="1:18" s="74" customFormat="1" x14ac:dyDescent="0.3">
      <c r="A77" s="153"/>
      <c r="B77" s="154" t="s">
        <v>372</v>
      </c>
      <c r="C77" s="46"/>
      <c r="D77" s="154" t="s">
        <v>90</v>
      </c>
      <c r="E77" s="155"/>
      <c r="F77" s="156"/>
      <c r="G77" s="188"/>
      <c r="H77" s="188"/>
      <c r="I77" s="155"/>
      <c r="J77" s="46"/>
      <c r="K77" s="46"/>
      <c r="L77" s="46"/>
    </row>
    <row r="78" spans="1:18" ht="37.5" x14ac:dyDescent="0.3">
      <c r="A78" s="317">
        <v>19</v>
      </c>
      <c r="B78" s="49" t="s">
        <v>378</v>
      </c>
      <c r="C78" s="55"/>
      <c r="D78" s="44" t="s">
        <v>261</v>
      </c>
      <c r="E78" s="253">
        <v>300000</v>
      </c>
      <c r="F78" s="253">
        <v>300000</v>
      </c>
      <c r="G78" s="253">
        <v>300000</v>
      </c>
      <c r="H78" s="253">
        <v>300000</v>
      </c>
      <c r="I78" s="253">
        <v>300000</v>
      </c>
      <c r="J78" s="191"/>
      <c r="K78" s="191"/>
      <c r="L78" s="191"/>
    </row>
    <row r="79" spans="1:18" x14ac:dyDescent="0.3">
      <c r="A79" s="319"/>
      <c r="B79" s="320" t="s">
        <v>931</v>
      </c>
      <c r="C79" s="320"/>
      <c r="D79" s="198"/>
      <c r="E79" s="395">
        <f>SUM(N81)</f>
        <v>2541500</v>
      </c>
      <c r="F79" s="395">
        <f t="shared" ref="F79:I79" si="0">SUM(O81)</f>
        <v>1900000</v>
      </c>
      <c r="G79" s="395">
        <f t="shared" si="0"/>
        <v>3230000</v>
      </c>
      <c r="H79" s="395">
        <f t="shared" si="0"/>
        <v>4800000</v>
      </c>
      <c r="I79" s="395">
        <f t="shared" si="0"/>
        <v>3915000</v>
      </c>
    </row>
    <row r="80" spans="1:18" x14ac:dyDescent="0.3">
      <c r="N80" s="227">
        <v>61</v>
      </c>
      <c r="O80" s="227">
        <v>62</v>
      </c>
      <c r="P80" s="227">
        <v>63</v>
      </c>
      <c r="Q80" s="227">
        <v>64</v>
      </c>
      <c r="R80" s="227">
        <v>65</v>
      </c>
    </row>
    <row r="81" spans="5:18" x14ac:dyDescent="0.3">
      <c r="N81" s="246">
        <f>SUM(E5:E23,E28:E47,E52:E68,E73:E78)</f>
        <v>2541500</v>
      </c>
      <c r="O81" s="246">
        <f>SUM(F5:F23,F28:F47,F52:F68,F73:F78)</f>
        <v>1900000</v>
      </c>
      <c r="P81" s="246">
        <f>SUM(G5:G23,G28:G47,G52:G68,G73:G78)</f>
        <v>3230000</v>
      </c>
      <c r="Q81" s="246">
        <f>SUM(H5:H23,H28:H47,H52:H68,H73:H78)</f>
        <v>4800000</v>
      </c>
      <c r="R81" s="246">
        <f>SUM(I5:I23,I28:I47,I52:I68,I73:I78)</f>
        <v>3915000</v>
      </c>
    </row>
    <row r="87" spans="5:18" x14ac:dyDescent="0.3">
      <c r="K87" s="50">
        <v>61</v>
      </c>
    </row>
    <row r="90" spans="5:18" x14ac:dyDescent="0.3">
      <c r="E90" s="50">
        <v>15</v>
      </c>
      <c r="F90" s="50">
        <v>2</v>
      </c>
      <c r="G90" s="50">
        <v>19</v>
      </c>
      <c r="H90" s="50">
        <v>31</v>
      </c>
      <c r="I90" s="50">
        <v>23</v>
      </c>
    </row>
    <row r="93" spans="5:18" x14ac:dyDescent="0.3">
      <c r="L93" s="50">
        <v>69</v>
      </c>
    </row>
    <row r="95" spans="5:18" x14ac:dyDescent="0.3">
      <c r="E95" s="247">
        <f>SUM(E5:E23,E28:E47,E52:E68,E73:E78)</f>
        <v>2541500</v>
      </c>
      <c r="F95" s="247">
        <f>SUM(F5:F23,F28:F47,F52:F68,F73:F78)</f>
        <v>1900000</v>
      </c>
      <c r="G95" s="247">
        <f>SUM(G5:G23,G28:G47,G52:G68,G73:G78)</f>
        <v>3230000</v>
      </c>
      <c r="H95" s="247">
        <f>SUM(H5:H23,H28:H47,H52:H68,H73:H78)</f>
        <v>4800000</v>
      </c>
      <c r="I95" s="247">
        <f>SUM(I5:I23,I28:I47,I52:I68,I73:I78)</f>
        <v>3915000</v>
      </c>
      <c r="L95" s="50">
        <v>5</v>
      </c>
    </row>
    <row r="97" spans="5:9" x14ac:dyDescent="0.3">
      <c r="E97" s="227">
        <v>21</v>
      </c>
      <c r="F97" s="227">
        <v>5</v>
      </c>
      <c r="G97" s="227">
        <v>7</v>
      </c>
      <c r="H97" s="227"/>
      <c r="I97" s="227">
        <v>8</v>
      </c>
    </row>
  </sheetData>
  <mergeCells count="20">
    <mergeCell ref="A25:A27"/>
    <mergeCell ref="B25:B27"/>
    <mergeCell ref="E25:I25"/>
    <mergeCell ref="K25:K27"/>
    <mergeCell ref="L25:L27"/>
    <mergeCell ref="A2:A4"/>
    <mergeCell ref="B2:B4"/>
    <mergeCell ref="E2:I2"/>
    <mergeCell ref="K2:K4"/>
    <mergeCell ref="L2:L4"/>
    <mergeCell ref="A70:A72"/>
    <mergeCell ref="B70:B72"/>
    <mergeCell ref="E70:I70"/>
    <mergeCell ref="K70:K72"/>
    <mergeCell ref="L70:L72"/>
    <mergeCell ref="A49:A51"/>
    <mergeCell ref="B49:B51"/>
    <mergeCell ref="E49:I49"/>
    <mergeCell ref="K49:K51"/>
    <mergeCell ref="L49:L51"/>
  </mergeCells>
  <printOptions horizontalCentered="1"/>
  <pageMargins left="0.78740157480314965" right="0.78740157480314965" top="1.181102362204724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topLeftCell="A88" zoomScale="110" zoomScaleNormal="110" zoomScaleSheetLayoutView="110" workbookViewId="0">
      <selection activeCell="I101" sqref="I101"/>
    </sheetView>
  </sheetViews>
  <sheetFormatPr defaultRowHeight="18.75" x14ac:dyDescent="0.3"/>
  <cols>
    <col min="1" max="1" width="4" style="50" customWidth="1"/>
    <col min="2" max="2" width="12.875" style="50" customWidth="1"/>
    <col min="3" max="3" width="8.375" style="50" customWidth="1"/>
    <col min="4" max="4" width="23.375" style="50" customWidth="1"/>
    <col min="5" max="5" width="9" style="50" customWidth="1"/>
    <col min="6" max="6" width="10.25" style="50" customWidth="1"/>
    <col min="7" max="7" width="10" style="50" customWidth="1"/>
    <col min="8" max="8" width="10.375" style="50" customWidth="1"/>
    <col min="9" max="9" width="10" style="50" customWidth="1"/>
    <col min="10" max="10" width="9.25" style="50" customWidth="1"/>
    <col min="11" max="11" width="7.625" style="50" customWidth="1"/>
    <col min="12" max="12" width="6.875" style="50" customWidth="1"/>
    <col min="13" max="13" width="9" style="50"/>
    <col min="14" max="14" width="10.75" style="50" customWidth="1"/>
    <col min="15" max="17" width="10.75" style="50" bestFit="1" customWidth="1"/>
    <col min="18" max="18" width="11.5" style="50" customWidth="1"/>
    <col min="19" max="257" width="9" style="50"/>
    <col min="258" max="258" width="4.75" style="50" customWidth="1"/>
    <col min="259" max="259" width="14.75" style="50" customWidth="1"/>
    <col min="260" max="260" width="7" style="50" customWidth="1"/>
    <col min="261" max="261" width="26.875" style="50" customWidth="1"/>
    <col min="262" max="262" width="9.375" style="50" customWidth="1"/>
    <col min="263" max="263" width="10.25" style="50" customWidth="1"/>
    <col min="264" max="264" width="10.375" style="50" customWidth="1"/>
    <col min="265" max="265" width="10" style="50" customWidth="1"/>
    <col min="266" max="266" width="11.625" style="50" customWidth="1"/>
    <col min="267" max="267" width="6.75" style="50" customWidth="1"/>
    <col min="268" max="268" width="7.875" style="50" customWidth="1"/>
    <col min="269" max="513" width="9" style="50"/>
    <col min="514" max="514" width="4.75" style="50" customWidth="1"/>
    <col min="515" max="515" width="14.75" style="50" customWidth="1"/>
    <col min="516" max="516" width="7" style="50" customWidth="1"/>
    <col min="517" max="517" width="26.875" style="50" customWidth="1"/>
    <col min="518" max="518" width="9.375" style="50" customWidth="1"/>
    <col min="519" max="519" width="10.25" style="50" customWidth="1"/>
    <col min="520" max="520" width="10.375" style="50" customWidth="1"/>
    <col min="521" max="521" width="10" style="50" customWidth="1"/>
    <col min="522" max="522" width="11.625" style="50" customWidth="1"/>
    <col min="523" max="523" width="6.75" style="50" customWidth="1"/>
    <col min="524" max="524" width="7.875" style="50" customWidth="1"/>
    <col min="525" max="769" width="9" style="50"/>
    <col min="770" max="770" width="4.75" style="50" customWidth="1"/>
    <col min="771" max="771" width="14.75" style="50" customWidth="1"/>
    <col min="772" max="772" width="7" style="50" customWidth="1"/>
    <col min="773" max="773" width="26.875" style="50" customWidth="1"/>
    <col min="774" max="774" width="9.375" style="50" customWidth="1"/>
    <col min="775" max="775" width="10.25" style="50" customWidth="1"/>
    <col min="776" max="776" width="10.375" style="50" customWidth="1"/>
    <col min="777" max="777" width="10" style="50" customWidth="1"/>
    <col min="778" max="778" width="11.625" style="50" customWidth="1"/>
    <col min="779" max="779" width="6.75" style="50" customWidth="1"/>
    <col min="780" max="780" width="7.875" style="50" customWidth="1"/>
    <col min="781" max="1025" width="9" style="50"/>
    <col min="1026" max="1026" width="4.75" style="50" customWidth="1"/>
    <col min="1027" max="1027" width="14.75" style="50" customWidth="1"/>
    <col min="1028" max="1028" width="7" style="50" customWidth="1"/>
    <col min="1029" max="1029" width="26.875" style="50" customWidth="1"/>
    <col min="1030" max="1030" width="9.375" style="50" customWidth="1"/>
    <col min="1031" max="1031" width="10.25" style="50" customWidth="1"/>
    <col min="1032" max="1032" width="10.375" style="50" customWidth="1"/>
    <col min="1033" max="1033" width="10" style="50" customWidth="1"/>
    <col min="1034" max="1034" width="11.625" style="50" customWidth="1"/>
    <col min="1035" max="1035" width="6.75" style="50" customWidth="1"/>
    <col min="1036" max="1036" width="7.875" style="50" customWidth="1"/>
    <col min="1037" max="1281" width="9" style="50"/>
    <col min="1282" max="1282" width="4.75" style="50" customWidth="1"/>
    <col min="1283" max="1283" width="14.75" style="50" customWidth="1"/>
    <col min="1284" max="1284" width="7" style="50" customWidth="1"/>
    <col min="1285" max="1285" width="26.875" style="50" customWidth="1"/>
    <col min="1286" max="1286" width="9.375" style="50" customWidth="1"/>
    <col min="1287" max="1287" width="10.25" style="50" customWidth="1"/>
    <col min="1288" max="1288" width="10.375" style="50" customWidth="1"/>
    <col min="1289" max="1289" width="10" style="50" customWidth="1"/>
    <col min="1290" max="1290" width="11.625" style="50" customWidth="1"/>
    <col min="1291" max="1291" width="6.75" style="50" customWidth="1"/>
    <col min="1292" max="1292" width="7.875" style="50" customWidth="1"/>
    <col min="1293" max="1537" width="9" style="50"/>
    <col min="1538" max="1538" width="4.75" style="50" customWidth="1"/>
    <col min="1539" max="1539" width="14.75" style="50" customWidth="1"/>
    <col min="1540" max="1540" width="7" style="50" customWidth="1"/>
    <col min="1541" max="1541" width="26.875" style="50" customWidth="1"/>
    <col min="1542" max="1542" width="9.375" style="50" customWidth="1"/>
    <col min="1543" max="1543" width="10.25" style="50" customWidth="1"/>
    <col min="1544" max="1544" width="10.375" style="50" customWidth="1"/>
    <col min="1545" max="1545" width="10" style="50" customWidth="1"/>
    <col min="1546" max="1546" width="11.625" style="50" customWidth="1"/>
    <col min="1547" max="1547" width="6.75" style="50" customWidth="1"/>
    <col min="1548" max="1548" width="7.875" style="50" customWidth="1"/>
    <col min="1549" max="1793" width="9" style="50"/>
    <col min="1794" max="1794" width="4.75" style="50" customWidth="1"/>
    <col min="1795" max="1795" width="14.75" style="50" customWidth="1"/>
    <col min="1796" max="1796" width="7" style="50" customWidth="1"/>
    <col min="1797" max="1797" width="26.875" style="50" customWidth="1"/>
    <col min="1798" max="1798" width="9.375" style="50" customWidth="1"/>
    <col min="1799" max="1799" width="10.25" style="50" customWidth="1"/>
    <col min="1800" max="1800" width="10.375" style="50" customWidth="1"/>
    <col min="1801" max="1801" width="10" style="50" customWidth="1"/>
    <col min="1802" max="1802" width="11.625" style="50" customWidth="1"/>
    <col min="1803" max="1803" width="6.75" style="50" customWidth="1"/>
    <col min="1804" max="1804" width="7.875" style="50" customWidth="1"/>
    <col min="1805" max="2049" width="9" style="50"/>
    <col min="2050" max="2050" width="4.75" style="50" customWidth="1"/>
    <col min="2051" max="2051" width="14.75" style="50" customWidth="1"/>
    <col min="2052" max="2052" width="7" style="50" customWidth="1"/>
    <col min="2053" max="2053" width="26.875" style="50" customWidth="1"/>
    <col min="2054" max="2054" width="9.375" style="50" customWidth="1"/>
    <col min="2055" max="2055" width="10.25" style="50" customWidth="1"/>
    <col min="2056" max="2056" width="10.375" style="50" customWidth="1"/>
    <col min="2057" max="2057" width="10" style="50" customWidth="1"/>
    <col min="2058" max="2058" width="11.625" style="50" customWidth="1"/>
    <col min="2059" max="2059" width="6.75" style="50" customWidth="1"/>
    <col min="2060" max="2060" width="7.875" style="50" customWidth="1"/>
    <col min="2061" max="2305" width="9" style="50"/>
    <col min="2306" max="2306" width="4.75" style="50" customWidth="1"/>
    <col min="2307" max="2307" width="14.75" style="50" customWidth="1"/>
    <col min="2308" max="2308" width="7" style="50" customWidth="1"/>
    <col min="2309" max="2309" width="26.875" style="50" customWidth="1"/>
    <col min="2310" max="2310" width="9.375" style="50" customWidth="1"/>
    <col min="2311" max="2311" width="10.25" style="50" customWidth="1"/>
    <col min="2312" max="2312" width="10.375" style="50" customWidth="1"/>
    <col min="2313" max="2313" width="10" style="50" customWidth="1"/>
    <col min="2314" max="2314" width="11.625" style="50" customWidth="1"/>
    <col min="2315" max="2315" width="6.75" style="50" customWidth="1"/>
    <col min="2316" max="2316" width="7.875" style="50" customWidth="1"/>
    <col min="2317" max="2561" width="9" style="50"/>
    <col min="2562" max="2562" width="4.75" style="50" customWidth="1"/>
    <col min="2563" max="2563" width="14.75" style="50" customWidth="1"/>
    <col min="2564" max="2564" width="7" style="50" customWidth="1"/>
    <col min="2565" max="2565" width="26.875" style="50" customWidth="1"/>
    <col min="2566" max="2566" width="9.375" style="50" customWidth="1"/>
    <col min="2567" max="2567" width="10.25" style="50" customWidth="1"/>
    <col min="2568" max="2568" width="10.375" style="50" customWidth="1"/>
    <col min="2569" max="2569" width="10" style="50" customWidth="1"/>
    <col min="2570" max="2570" width="11.625" style="50" customWidth="1"/>
    <col min="2571" max="2571" width="6.75" style="50" customWidth="1"/>
    <col min="2572" max="2572" width="7.875" style="50" customWidth="1"/>
    <col min="2573" max="2817" width="9" style="50"/>
    <col min="2818" max="2818" width="4.75" style="50" customWidth="1"/>
    <col min="2819" max="2819" width="14.75" style="50" customWidth="1"/>
    <col min="2820" max="2820" width="7" style="50" customWidth="1"/>
    <col min="2821" max="2821" width="26.875" style="50" customWidth="1"/>
    <col min="2822" max="2822" width="9.375" style="50" customWidth="1"/>
    <col min="2823" max="2823" width="10.25" style="50" customWidth="1"/>
    <col min="2824" max="2824" width="10.375" style="50" customWidth="1"/>
    <col min="2825" max="2825" width="10" style="50" customWidth="1"/>
    <col min="2826" max="2826" width="11.625" style="50" customWidth="1"/>
    <col min="2827" max="2827" width="6.75" style="50" customWidth="1"/>
    <col min="2828" max="2828" width="7.875" style="50" customWidth="1"/>
    <col min="2829" max="3073" width="9" style="50"/>
    <col min="3074" max="3074" width="4.75" style="50" customWidth="1"/>
    <col min="3075" max="3075" width="14.75" style="50" customWidth="1"/>
    <col min="3076" max="3076" width="7" style="50" customWidth="1"/>
    <col min="3077" max="3077" width="26.875" style="50" customWidth="1"/>
    <col min="3078" max="3078" width="9.375" style="50" customWidth="1"/>
    <col min="3079" max="3079" width="10.25" style="50" customWidth="1"/>
    <col min="3080" max="3080" width="10.375" style="50" customWidth="1"/>
    <col min="3081" max="3081" width="10" style="50" customWidth="1"/>
    <col min="3082" max="3082" width="11.625" style="50" customWidth="1"/>
    <col min="3083" max="3083" width="6.75" style="50" customWidth="1"/>
    <col min="3084" max="3084" width="7.875" style="50" customWidth="1"/>
    <col min="3085" max="3329" width="9" style="50"/>
    <col min="3330" max="3330" width="4.75" style="50" customWidth="1"/>
    <col min="3331" max="3331" width="14.75" style="50" customWidth="1"/>
    <col min="3332" max="3332" width="7" style="50" customWidth="1"/>
    <col min="3333" max="3333" width="26.875" style="50" customWidth="1"/>
    <col min="3334" max="3334" width="9.375" style="50" customWidth="1"/>
    <col min="3335" max="3335" width="10.25" style="50" customWidth="1"/>
    <col min="3336" max="3336" width="10.375" style="50" customWidth="1"/>
    <col min="3337" max="3337" width="10" style="50" customWidth="1"/>
    <col min="3338" max="3338" width="11.625" style="50" customWidth="1"/>
    <col min="3339" max="3339" width="6.75" style="50" customWidth="1"/>
    <col min="3340" max="3340" width="7.875" style="50" customWidth="1"/>
    <col min="3341" max="3585" width="9" style="50"/>
    <col min="3586" max="3586" width="4.75" style="50" customWidth="1"/>
    <col min="3587" max="3587" width="14.75" style="50" customWidth="1"/>
    <col min="3588" max="3588" width="7" style="50" customWidth="1"/>
    <col min="3589" max="3589" width="26.875" style="50" customWidth="1"/>
    <col min="3590" max="3590" width="9.375" style="50" customWidth="1"/>
    <col min="3591" max="3591" width="10.25" style="50" customWidth="1"/>
    <col min="3592" max="3592" width="10.375" style="50" customWidth="1"/>
    <col min="3593" max="3593" width="10" style="50" customWidth="1"/>
    <col min="3594" max="3594" width="11.625" style="50" customWidth="1"/>
    <col min="3595" max="3595" width="6.75" style="50" customWidth="1"/>
    <col min="3596" max="3596" width="7.875" style="50" customWidth="1"/>
    <col min="3597" max="3841" width="9" style="50"/>
    <col min="3842" max="3842" width="4.75" style="50" customWidth="1"/>
    <col min="3843" max="3843" width="14.75" style="50" customWidth="1"/>
    <col min="3844" max="3844" width="7" style="50" customWidth="1"/>
    <col min="3845" max="3845" width="26.875" style="50" customWidth="1"/>
    <col min="3846" max="3846" width="9.375" style="50" customWidth="1"/>
    <col min="3847" max="3847" width="10.25" style="50" customWidth="1"/>
    <col min="3848" max="3848" width="10.375" style="50" customWidth="1"/>
    <col min="3849" max="3849" width="10" style="50" customWidth="1"/>
    <col min="3850" max="3850" width="11.625" style="50" customWidth="1"/>
    <col min="3851" max="3851" width="6.75" style="50" customWidth="1"/>
    <col min="3852" max="3852" width="7.875" style="50" customWidth="1"/>
    <col min="3853" max="4097" width="9" style="50"/>
    <col min="4098" max="4098" width="4.75" style="50" customWidth="1"/>
    <col min="4099" max="4099" width="14.75" style="50" customWidth="1"/>
    <col min="4100" max="4100" width="7" style="50" customWidth="1"/>
    <col min="4101" max="4101" width="26.875" style="50" customWidth="1"/>
    <col min="4102" max="4102" width="9.375" style="50" customWidth="1"/>
    <col min="4103" max="4103" width="10.25" style="50" customWidth="1"/>
    <col min="4104" max="4104" width="10.375" style="50" customWidth="1"/>
    <col min="4105" max="4105" width="10" style="50" customWidth="1"/>
    <col min="4106" max="4106" width="11.625" style="50" customWidth="1"/>
    <col min="4107" max="4107" width="6.75" style="50" customWidth="1"/>
    <col min="4108" max="4108" width="7.875" style="50" customWidth="1"/>
    <col min="4109" max="4353" width="9" style="50"/>
    <col min="4354" max="4354" width="4.75" style="50" customWidth="1"/>
    <col min="4355" max="4355" width="14.75" style="50" customWidth="1"/>
    <col min="4356" max="4356" width="7" style="50" customWidth="1"/>
    <col min="4357" max="4357" width="26.875" style="50" customWidth="1"/>
    <col min="4358" max="4358" width="9.375" style="50" customWidth="1"/>
    <col min="4359" max="4359" width="10.25" style="50" customWidth="1"/>
    <col min="4360" max="4360" width="10.375" style="50" customWidth="1"/>
    <col min="4361" max="4361" width="10" style="50" customWidth="1"/>
    <col min="4362" max="4362" width="11.625" style="50" customWidth="1"/>
    <col min="4363" max="4363" width="6.75" style="50" customWidth="1"/>
    <col min="4364" max="4364" width="7.875" style="50" customWidth="1"/>
    <col min="4365" max="4609" width="9" style="50"/>
    <col min="4610" max="4610" width="4.75" style="50" customWidth="1"/>
    <col min="4611" max="4611" width="14.75" style="50" customWidth="1"/>
    <col min="4612" max="4612" width="7" style="50" customWidth="1"/>
    <col min="4613" max="4613" width="26.875" style="50" customWidth="1"/>
    <col min="4614" max="4614" width="9.375" style="50" customWidth="1"/>
    <col min="4615" max="4615" width="10.25" style="50" customWidth="1"/>
    <col min="4616" max="4616" width="10.375" style="50" customWidth="1"/>
    <col min="4617" max="4617" width="10" style="50" customWidth="1"/>
    <col min="4618" max="4618" width="11.625" style="50" customWidth="1"/>
    <col min="4619" max="4619" width="6.75" style="50" customWidth="1"/>
    <col min="4620" max="4620" width="7.875" style="50" customWidth="1"/>
    <col min="4621" max="4865" width="9" style="50"/>
    <col min="4866" max="4866" width="4.75" style="50" customWidth="1"/>
    <col min="4867" max="4867" width="14.75" style="50" customWidth="1"/>
    <col min="4868" max="4868" width="7" style="50" customWidth="1"/>
    <col min="4869" max="4869" width="26.875" style="50" customWidth="1"/>
    <col min="4870" max="4870" width="9.375" style="50" customWidth="1"/>
    <col min="4871" max="4871" width="10.25" style="50" customWidth="1"/>
    <col min="4872" max="4872" width="10.375" style="50" customWidth="1"/>
    <col min="4873" max="4873" width="10" style="50" customWidth="1"/>
    <col min="4874" max="4874" width="11.625" style="50" customWidth="1"/>
    <col min="4875" max="4875" width="6.75" style="50" customWidth="1"/>
    <col min="4876" max="4876" width="7.875" style="50" customWidth="1"/>
    <col min="4877" max="5121" width="9" style="50"/>
    <col min="5122" max="5122" width="4.75" style="50" customWidth="1"/>
    <col min="5123" max="5123" width="14.75" style="50" customWidth="1"/>
    <col min="5124" max="5124" width="7" style="50" customWidth="1"/>
    <col min="5125" max="5125" width="26.875" style="50" customWidth="1"/>
    <col min="5126" max="5126" width="9.375" style="50" customWidth="1"/>
    <col min="5127" max="5127" width="10.25" style="50" customWidth="1"/>
    <col min="5128" max="5128" width="10.375" style="50" customWidth="1"/>
    <col min="5129" max="5129" width="10" style="50" customWidth="1"/>
    <col min="5130" max="5130" width="11.625" style="50" customWidth="1"/>
    <col min="5131" max="5131" width="6.75" style="50" customWidth="1"/>
    <col min="5132" max="5132" width="7.875" style="50" customWidth="1"/>
    <col min="5133" max="5377" width="9" style="50"/>
    <col min="5378" max="5378" width="4.75" style="50" customWidth="1"/>
    <col min="5379" max="5379" width="14.75" style="50" customWidth="1"/>
    <col min="5380" max="5380" width="7" style="50" customWidth="1"/>
    <col min="5381" max="5381" width="26.875" style="50" customWidth="1"/>
    <col min="5382" max="5382" width="9.375" style="50" customWidth="1"/>
    <col min="5383" max="5383" width="10.25" style="50" customWidth="1"/>
    <col min="5384" max="5384" width="10.375" style="50" customWidth="1"/>
    <col min="5385" max="5385" width="10" style="50" customWidth="1"/>
    <col min="5386" max="5386" width="11.625" style="50" customWidth="1"/>
    <col min="5387" max="5387" width="6.75" style="50" customWidth="1"/>
    <col min="5388" max="5388" width="7.875" style="50" customWidth="1"/>
    <col min="5389" max="5633" width="9" style="50"/>
    <col min="5634" max="5634" width="4.75" style="50" customWidth="1"/>
    <col min="5635" max="5635" width="14.75" style="50" customWidth="1"/>
    <col min="5636" max="5636" width="7" style="50" customWidth="1"/>
    <col min="5637" max="5637" width="26.875" style="50" customWidth="1"/>
    <col min="5638" max="5638" width="9.375" style="50" customWidth="1"/>
    <col min="5639" max="5639" width="10.25" style="50" customWidth="1"/>
    <col min="5640" max="5640" width="10.375" style="50" customWidth="1"/>
    <col min="5641" max="5641" width="10" style="50" customWidth="1"/>
    <col min="5642" max="5642" width="11.625" style="50" customWidth="1"/>
    <col min="5643" max="5643" width="6.75" style="50" customWidth="1"/>
    <col min="5644" max="5644" width="7.875" style="50" customWidth="1"/>
    <col min="5645" max="5889" width="9" style="50"/>
    <col min="5890" max="5890" width="4.75" style="50" customWidth="1"/>
    <col min="5891" max="5891" width="14.75" style="50" customWidth="1"/>
    <col min="5892" max="5892" width="7" style="50" customWidth="1"/>
    <col min="5893" max="5893" width="26.875" style="50" customWidth="1"/>
    <col min="5894" max="5894" width="9.375" style="50" customWidth="1"/>
    <col min="5895" max="5895" width="10.25" style="50" customWidth="1"/>
    <col min="5896" max="5896" width="10.375" style="50" customWidth="1"/>
    <col min="5897" max="5897" width="10" style="50" customWidth="1"/>
    <col min="5898" max="5898" width="11.625" style="50" customWidth="1"/>
    <col min="5899" max="5899" width="6.75" style="50" customWidth="1"/>
    <col min="5900" max="5900" width="7.875" style="50" customWidth="1"/>
    <col min="5901" max="6145" width="9" style="50"/>
    <col min="6146" max="6146" width="4.75" style="50" customWidth="1"/>
    <col min="6147" max="6147" width="14.75" style="50" customWidth="1"/>
    <col min="6148" max="6148" width="7" style="50" customWidth="1"/>
    <col min="6149" max="6149" width="26.875" style="50" customWidth="1"/>
    <col min="6150" max="6150" width="9.375" style="50" customWidth="1"/>
    <col min="6151" max="6151" width="10.25" style="50" customWidth="1"/>
    <col min="6152" max="6152" width="10.375" style="50" customWidth="1"/>
    <col min="6153" max="6153" width="10" style="50" customWidth="1"/>
    <col min="6154" max="6154" width="11.625" style="50" customWidth="1"/>
    <col min="6155" max="6155" width="6.75" style="50" customWidth="1"/>
    <col min="6156" max="6156" width="7.875" style="50" customWidth="1"/>
    <col min="6157" max="6401" width="9" style="50"/>
    <col min="6402" max="6402" width="4.75" style="50" customWidth="1"/>
    <col min="6403" max="6403" width="14.75" style="50" customWidth="1"/>
    <col min="6404" max="6404" width="7" style="50" customWidth="1"/>
    <col min="6405" max="6405" width="26.875" style="50" customWidth="1"/>
    <col min="6406" max="6406" width="9.375" style="50" customWidth="1"/>
    <col min="6407" max="6407" width="10.25" style="50" customWidth="1"/>
    <col min="6408" max="6408" width="10.375" style="50" customWidth="1"/>
    <col min="6409" max="6409" width="10" style="50" customWidth="1"/>
    <col min="6410" max="6410" width="11.625" style="50" customWidth="1"/>
    <col min="6411" max="6411" width="6.75" style="50" customWidth="1"/>
    <col min="6412" max="6412" width="7.875" style="50" customWidth="1"/>
    <col min="6413" max="6657" width="9" style="50"/>
    <col min="6658" max="6658" width="4.75" style="50" customWidth="1"/>
    <col min="6659" max="6659" width="14.75" style="50" customWidth="1"/>
    <col min="6660" max="6660" width="7" style="50" customWidth="1"/>
    <col min="6661" max="6661" width="26.875" style="50" customWidth="1"/>
    <col min="6662" max="6662" width="9.375" style="50" customWidth="1"/>
    <col min="6663" max="6663" width="10.25" style="50" customWidth="1"/>
    <col min="6664" max="6664" width="10.375" style="50" customWidth="1"/>
    <col min="6665" max="6665" width="10" style="50" customWidth="1"/>
    <col min="6666" max="6666" width="11.625" style="50" customWidth="1"/>
    <col min="6667" max="6667" width="6.75" style="50" customWidth="1"/>
    <col min="6668" max="6668" width="7.875" style="50" customWidth="1"/>
    <col min="6669" max="6913" width="9" style="50"/>
    <col min="6914" max="6914" width="4.75" style="50" customWidth="1"/>
    <col min="6915" max="6915" width="14.75" style="50" customWidth="1"/>
    <col min="6916" max="6916" width="7" style="50" customWidth="1"/>
    <col min="6917" max="6917" width="26.875" style="50" customWidth="1"/>
    <col min="6918" max="6918" width="9.375" style="50" customWidth="1"/>
    <col min="6919" max="6919" width="10.25" style="50" customWidth="1"/>
    <col min="6920" max="6920" width="10.375" style="50" customWidth="1"/>
    <col min="6921" max="6921" width="10" style="50" customWidth="1"/>
    <col min="6922" max="6922" width="11.625" style="50" customWidth="1"/>
    <col min="6923" max="6923" width="6.75" style="50" customWidth="1"/>
    <col min="6924" max="6924" width="7.875" style="50" customWidth="1"/>
    <col min="6925" max="7169" width="9" style="50"/>
    <col min="7170" max="7170" width="4.75" style="50" customWidth="1"/>
    <col min="7171" max="7171" width="14.75" style="50" customWidth="1"/>
    <col min="7172" max="7172" width="7" style="50" customWidth="1"/>
    <col min="7173" max="7173" width="26.875" style="50" customWidth="1"/>
    <col min="7174" max="7174" width="9.375" style="50" customWidth="1"/>
    <col min="7175" max="7175" width="10.25" style="50" customWidth="1"/>
    <col min="7176" max="7176" width="10.375" style="50" customWidth="1"/>
    <col min="7177" max="7177" width="10" style="50" customWidth="1"/>
    <col min="7178" max="7178" width="11.625" style="50" customWidth="1"/>
    <col min="7179" max="7179" width="6.75" style="50" customWidth="1"/>
    <col min="7180" max="7180" width="7.875" style="50" customWidth="1"/>
    <col min="7181" max="7425" width="9" style="50"/>
    <col min="7426" max="7426" width="4.75" style="50" customWidth="1"/>
    <col min="7427" max="7427" width="14.75" style="50" customWidth="1"/>
    <col min="7428" max="7428" width="7" style="50" customWidth="1"/>
    <col min="7429" max="7429" width="26.875" style="50" customWidth="1"/>
    <col min="7430" max="7430" width="9.375" style="50" customWidth="1"/>
    <col min="7431" max="7431" width="10.25" style="50" customWidth="1"/>
    <col min="7432" max="7432" width="10.375" style="50" customWidth="1"/>
    <col min="7433" max="7433" width="10" style="50" customWidth="1"/>
    <col min="7434" max="7434" width="11.625" style="50" customWidth="1"/>
    <col min="7435" max="7435" width="6.75" style="50" customWidth="1"/>
    <col min="7436" max="7436" width="7.875" style="50" customWidth="1"/>
    <col min="7437" max="7681" width="9" style="50"/>
    <col min="7682" max="7682" width="4.75" style="50" customWidth="1"/>
    <col min="7683" max="7683" width="14.75" style="50" customWidth="1"/>
    <col min="7684" max="7684" width="7" style="50" customWidth="1"/>
    <col min="7685" max="7685" width="26.875" style="50" customWidth="1"/>
    <col min="7686" max="7686" width="9.375" style="50" customWidth="1"/>
    <col min="7687" max="7687" width="10.25" style="50" customWidth="1"/>
    <col min="7688" max="7688" width="10.375" style="50" customWidth="1"/>
    <col min="7689" max="7689" width="10" style="50" customWidth="1"/>
    <col min="7690" max="7690" width="11.625" style="50" customWidth="1"/>
    <col min="7691" max="7691" width="6.75" style="50" customWidth="1"/>
    <col min="7692" max="7692" width="7.875" style="50" customWidth="1"/>
    <col min="7693" max="7937" width="9" style="50"/>
    <col min="7938" max="7938" width="4.75" style="50" customWidth="1"/>
    <col min="7939" max="7939" width="14.75" style="50" customWidth="1"/>
    <col min="7940" max="7940" width="7" style="50" customWidth="1"/>
    <col min="7941" max="7941" width="26.875" style="50" customWidth="1"/>
    <col min="7942" max="7942" width="9.375" style="50" customWidth="1"/>
    <col min="7943" max="7943" width="10.25" style="50" customWidth="1"/>
    <col min="7944" max="7944" width="10.375" style="50" customWidth="1"/>
    <col min="7945" max="7945" width="10" style="50" customWidth="1"/>
    <col min="7946" max="7946" width="11.625" style="50" customWidth="1"/>
    <col min="7947" max="7947" width="6.75" style="50" customWidth="1"/>
    <col min="7948" max="7948" width="7.875" style="50" customWidth="1"/>
    <col min="7949" max="8193" width="9" style="50"/>
    <col min="8194" max="8194" width="4.75" style="50" customWidth="1"/>
    <col min="8195" max="8195" width="14.75" style="50" customWidth="1"/>
    <col min="8196" max="8196" width="7" style="50" customWidth="1"/>
    <col min="8197" max="8197" width="26.875" style="50" customWidth="1"/>
    <col min="8198" max="8198" width="9.375" style="50" customWidth="1"/>
    <col min="8199" max="8199" width="10.25" style="50" customWidth="1"/>
    <col min="8200" max="8200" width="10.375" style="50" customWidth="1"/>
    <col min="8201" max="8201" width="10" style="50" customWidth="1"/>
    <col min="8202" max="8202" width="11.625" style="50" customWidth="1"/>
    <col min="8203" max="8203" width="6.75" style="50" customWidth="1"/>
    <col min="8204" max="8204" width="7.875" style="50" customWidth="1"/>
    <col min="8205" max="8449" width="9" style="50"/>
    <col min="8450" max="8450" width="4.75" style="50" customWidth="1"/>
    <col min="8451" max="8451" width="14.75" style="50" customWidth="1"/>
    <col min="8452" max="8452" width="7" style="50" customWidth="1"/>
    <col min="8453" max="8453" width="26.875" style="50" customWidth="1"/>
    <col min="8454" max="8454" width="9.375" style="50" customWidth="1"/>
    <col min="8455" max="8455" width="10.25" style="50" customWidth="1"/>
    <col min="8456" max="8456" width="10.375" style="50" customWidth="1"/>
    <col min="8457" max="8457" width="10" style="50" customWidth="1"/>
    <col min="8458" max="8458" width="11.625" style="50" customWidth="1"/>
    <col min="8459" max="8459" width="6.75" style="50" customWidth="1"/>
    <col min="8460" max="8460" width="7.875" style="50" customWidth="1"/>
    <col min="8461" max="8705" width="9" style="50"/>
    <col min="8706" max="8706" width="4.75" style="50" customWidth="1"/>
    <col min="8707" max="8707" width="14.75" style="50" customWidth="1"/>
    <col min="8708" max="8708" width="7" style="50" customWidth="1"/>
    <col min="8709" max="8709" width="26.875" style="50" customWidth="1"/>
    <col min="8710" max="8710" width="9.375" style="50" customWidth="1"/>
    <col min="8711" max="8711" width="10.25" style="50" customWidth="1"/>
    <col min="8712" max="8712" width="10.375" style="50" customWidth="1"/>
    <col min="8713" max="8713" width="10" style="50" customWidth="1"/>
    <col min="8714" max="8714" width="11.625" style="50" customWidth="1"/>
    <col min="8715" max="8715" width="6.75" style="50" customWidth="1"/>
    <col min="8716" max="8716" width="7.875" style="50" customWidth="1"/>
    <col min="8717" max="8961" width="9" style="50"/>
    <col min="8962" max="8962" width="4.75" style="50" customWidth="1"/>
    <col min="8963" max="8963" width="14.75" style="50" customWidth="1"/>
    <col min="8964" max="8964" width="7" style="50" customWidth="1"/>
    <col min="8965" max="8965" width="26.875" style="50" customWidth="1"/>
    <col min="8966" max="8966" width="9.375" style="50" customWidth="1"/>
    <col min="8967" max="8967" width="10.25" style="50" customWidth="1"/>
    <col min="8968" max="8968" width="10.375" style="50" customWidth="1"/>
    <col min="8969" max="8969" width="10" style="50" customWidth="1"/>
    <col min="8970" max="8970" width="11.625" style="50" customWidth="1"/>
    <col min="8971" max="8971" width="6.75" style="50" customWidth="1"/>
    <col min="8972" max="8972" width="7.875" style="50" customWidth="1"/>
    <col min="8973" max="9217" width="9" style="50"/>
    <col min="9218" max="9218" width="4.75" style="50" customWidth="1"/>
    <col min="9219" max="9219" width="14.75" style="50" customWidth="1"/>
    <col min="9220" max="9220" width="7" style="50" customWidth="1"/>
    <col min="9221" max="9221" width="26.875" style="50" customWidth="1"/>
    <col min="9222" max="9222" width="9.375" style="50" customWidth="1"/>
    <col min="9223" max="9223" width="10.25" style="50" customWidth="1"/>
    <col min="9224" max="9224" width="10.375" style="50" customWidth="1"/>
    <col min="9225" max="9225" width="10" style="50" customWidth="1"/>
    <col min="9226" max="9226" width="11.625" style="50" customWidth="1"/>
    <col min="9227" max="9227" width="6.75" style="50" customWidth="1"/>
    <col min="9228" max="9228" width="7.875" style="50" customWidth="1"/>
    <col min="9229" max="9473" width="9" style="50"/>
    <col min="9474" max="9474" width="4.75" style="50" customWidth="1"/>
    <col min="9475" max="9475" width="14.75" style="50" customWidth="1"/>
    <col min="9476" max="9476" width="7" style="50" customWidth="1"/>
    <col min="9477" max="9477" width="26.875" style="50" customWidth="1"/>
    <col min="9478" max="9478" width="9.375" style="50" customWidth="1"/>
    <col min="9479" max="9479" width="10.25" style="50" customWidth="1"/>
    <col min="9480" max="9480" width="10.375" style="50" customWidth="1"/>
    <col min="9481" max="9481" width="10" style="50" customWidth="1"/>
    <col min="9482" max="9482" width="11.625" style="50" customWidth="1"/>
    <col min="9483" max="9483" width="6.75" style="50" customWidth="1"/>
    <col min="9484" max="9484" width="7.875" style="50" customWidth="1"/>
    <col min="9485" max="9729" width="9" style="50"/>
    <col min="9730" max="9730" width="4.75" style="50" customWidth="1"/>
    <col min="9731" max="9731" width="14.75" style="50" customWidth="1"/>
    <col min="9732" max="9732" width="7" style="50" customWidth="1"/>
    <col min="9733" max="9733" width="26.875" style="50" customWidth="1"/>
    <col min="9734" max="9734" width="9.375" style="50" customWidth="1"/>
    <col min="9735" max="9735" width="10.25" style="50" customWidth="1"/>
    <col min="9736" max="9736" width="10.375" style="50" customWidth="1"/>
    <col min="9737" max="9737" width="10" style="50" customWidth="1"/>
    <col min="9738" max="9738" width="11.625" style="50" customWidth="1"/>
    <col min="9739" max="9739" width="6.75" style="50" customWidth="1"/>
    <col min="9740" max="9740" width="7.875" style="50" customWidth="1"/>
    <col min="9741" max="9985" width="9" style="50"/>
    <col min="9986" max="9986" width="4.75" style="50" customWidth="1"/>
    <col min="9987" max="9987" width="14.75" style="50" customWidth="1"/>
    <col min="9988" max="9988" width="7" style="50" customWidth="1"/>
    <col min="9989" max="9989" width="26.875" style="50" customWidth="1"/>
    <col min="9990" max="9990" width="9.375" style="50" customWidth="1"/>
    <col min="9991" max="9991" width="10.25" style="50" customWidth="1"/>
    <col min="9992" max="9992" width="10.375" style="50" customWidth="1"/>
    <col min="9993" max="9993" width="10" style="50" customWidth="1"/>
    <col min="9994" max="9994" width="11.625" style="50" customWidth="1"/>
    <col min="9995" max="9995" width="6.75" style="50" customWidth="1"/>
    <col min="9996" max="9996" width="7.875" style="50" customWidth="1"/>
    <col min="9997" max="10241" width="9" style="50"/>
    <col min="10242" max="10242" width="4.75" style="50" customWidth="1"/>
    <col min="10243" max="10243" width="14.75" style="50" customWidth="1"/>
    <col min="10244" max="10244" width="7" style="50" customWidth="1"/>
    <col min="10245" max="10245" width="26.875" style="50" customWidth="1"/>
    <col min="10246" max="10246" width="9.375" style="50" customWidth="1"/>
    <col min="10247" max="10247" width="10.25" style="50" customWidth="1"/>
    <col min="10248" max="10248" width="10.375" style="50" customWidth="1"/>
    <col min="10249" max="10249" width="10" style="50" customWidth="1"/>
    <col min="10250" max="10250" width="11.625" style="50" customWidth="1"/>
    <col min="10251" max="10251" width="6.75" style="50" customWidth="1"/>
    <col min="10252" max="10252" width="7.875" style="50" customWidth="1"/>
    <col min="10253" max="10497" width="9" style="50"/>
    <col min="10498" max="10498" width="4.75" style="50" customWidth="1"/>
    <col min="10499" max="10499" width="14.75" style="50" customWidth="1"/>
    <col min="10500" max="10500" width="7" style="50" customWidth="1"/>
    <col min="10501" max="10501" width="26.875" style="50" customWidth="1"/>
    <col min="10502" max="10502" width="9.375" style="50" customWidth="1"/>
    <col min="10503" max="10503" width="10.25" style="50" customWidth="1"/>
    <col min="10504" max="10504" width="10.375" style="50" customWidth="1"/>
    <col min="10505" max="10505" width="10" style="50" customWidth="1"/>
    <col min="10506" max="10506" width="11.625" style="50" customWidth="1"/>
    <col min="10507" max="10507" width="6.75" style="50" customWidth="1"/>
    <col min="10508" max="10508" width="7.875" style="50" customWidth="1"/>
    <col min="10509" max="10753" width="9" style="50"/>
    <col min="10754" max="10754" width="4.75" style="50" customWidth="1"/>
    <col min="10755" max="10755" width="14.75" style="50" customWidth="1"/>
    <col min="10756" max="10756" width="7" style="50" customWidth="1"/>
    <col min="10757" max="10757" width="26.875" style="50" customWidth="1"/>
    <col min="10758" max="10758" width="9.375" style="50" customWidth="1"/>
    <col min="10759" max="10759" width="10.25" style="50" customWidth="1"/>
    <col min="10760" max="10760" width="10.375" style="50" customWidth="1"/>
    <col min="10761" max="10761" width="10" style="50" customWidth="1"/>
    <col min="10762" max="10762" width="11.625" style="50" customWidth="1"/>
    <col min="10763" max="10763" width="6.75" style="50" customWidth="1"/>
    <col min="10764" max="10764" width="7.875" style="50" customWidth="1"/>
    <col min="10765" max="11009" width="9" style="50"/>
    <col min="11010" max="11010" width="4.75" style="50" customWidth="1"/>
    <col min="11011" max="11011" width="14.75" style="50" customWidth="1"/>
    <col min="11012" max="11012" width="7" style="50" customWidth="1"/>
    <col min="11013" max="11013" width="26.875" style="50" customWidth="1"/>
    <col min="11014" max="11014" width="9.375" style="50" customWidth="1"/>
    <col min="11015" max="11015" width="10.25" style="50" customWidth="1"/>
    <col min="11016" max="11016" width="10.375" style="50" customWidth="1"/>
    <col min="11017" max="11017" width="10" style="50" customWidth="1"/>
    <col min="11018" max="11018" width="11.625" style="50" customWidth="1"/>
    <col min="11019" max="11019" width="6.75" style="50" customWidth="1"/>
    <col min="11020" max="11020" width="7.875" style="50" customWidth="1"/>
    <col min="11021" max="11265" width="9" style="50"/>
    <col min="11266" max="11266" width="4.75" style="50" customWidth="1"/>
    <col min="11267" max="11267" width="14.75" style="50" customWidth="1"/>
    <col min="11268" max="11268" width="7" style="50" customWidth="1"/>
    <col min="11269" max="11269" width="26.875" style="50" customWidth="1"/>
    <col min="11270" max="11270" width="9.375" style="50" customWidth="1"/>
    <col min="11271" max="11271" width="10.25" style="50" customWidth="1"/>
    <col min="11272" max="11272" width="10.375" style="50" customWidth="1"/>
    <col min="11273" max="11273" width="10" style="50" customWidth="1"/>
    <col min="11274" max="11274" width="11.625" style="50" customWidth="1"/>
    <col min="11275" max="11275" width="6.75" style="50" customWidth="1"/>
    <col min="11276" max="11276" width="7.875" style="50" customWidth="1"/>
    <col min="11277" max="11521" width="9" style="50"/>
    <col min="11522" max="11522" width="4.75" style="50" customWidth="1"/>
    <col min="11523" max="11523" width="14.75" style="50" customWidth="1"/>
    <col min="11524" max="11524" width="7" style="50" customWidth="1"/>
    <col min="11525" max="11525" width="26.875" style="50" customWidth="1"/>
    <col min="11526" max="11526" width="9.375" style="50" customWidth="1"/>
    <col min="11527" max="11527" width="10.25" style="50" customWidth="1"/>
    <col min="11528" max="11528" width="10.375" style="50" customWidth="1"/>
    <col min="11529" max="11529" width="10" style="50" customWidth="1"/>
    <col min="11530" max="11530" width="11.625" style="50" customWidth="1"/>
    <col min="11531" max="11531" width="6.75" style="50" customWidth="1"/>
    <col min="11532" max="11532" width="7.875" style="50" customWidth="1"/>
    <col min="11533" max="11777" width="9" style="50"/>
    <col min="11778" max="11778" width="4.75" style="50" customWidth="1"/>
    <col min="11779" max="11779" width="14.75" style="50" customWidth="1"/>
    <col min="11780" max="11780" width="7" style="50" customWidth="1"/>
    <col min="11781" max="11781" width="26.875" style="50" customWidth="1"/>
    <col min="11782" max="11782" width="9.375" style="50" customWidth="1"/>
    <col min="11783" max="11783" width="10.25" style="50" customWidth="1"/>
    <col min="11784" max="11784" width="10.375" style="50" customWidth="1"/>
    <col min="11785" max="11785" width="10" style="50" customWidth="1"/>
    <col min="11786" max="11786" width="11.625" style="50" customWidth="1"/>
    <col min="11787" max="11787" width="6.75" style="50" customWidth="1"/>
    <col min="11788" max="11788" width="7.875" style="50" customWidth="1"/>
    <col min="11789" max="12033" width="9" style="50"/>
    <col min="12034" max="12034" width="4.75" style="50" customWidth="1"/>
    <col min="12035" max="12035" width="14.75" style="50" customWidth="1"/>
    <col min="12036" max="12036" width="7" style="50" customWidth="1"/>
    <col min="12037" max="12037" width="26.875" style="50" customWidth="1"/>
    <col min="12038" max="12038" width="9.375" style="50" customWidth="1"/>
    <col min="12039" max="12039" width="10.25" style="50" customWidth="1"/>
    <col min="12040" max="12040" width="10.375" style="50" customWidth="1"/>
    <col min="12041" max="12041" width="10" style="50" customWidth="1"/>
    <col min="12042" max="12042" width="11.625" style="50" customWidth="1"/>
    <col min="12043" max="12043" width="6.75" style="50" customWidth="1"/>
    <col min="12044" max="12044" width="7.875" style="50" customWidth="1"/>
    <col min="12045" max="12289" width="9" style="50"/>
    <col min="12290" max="12290" width="4.75" style="50" customWidth="1"/>
    <col min="12291" max="12291" width="14.75" style="50" customWidth="1"/>
    <col min="12292" max="12292" width="7" style="50" customWidth="1"/>
    <col min="12293" max="12293" width="26.875" style="50" customWidth="1"/>
    <col min="12294" max="12294" width="9.375" style="50" customWidth="1"/>
    <col min="12295" max="12295" width="10.25" style="50" customWidth="1"/>
    <col min="12296" max="12296" width="10.375" style="50" customWidth="1"/>
    <col min="12297" max="12297" width="10" style="50" customWidth="1"/>
    <col min="12298" max="12298" width="11.625" style="50" customWidth="1"/>
    <col min="12299" max="12299" width="6.75" style="50" customWidth="1"/>
    <col min="12300" max="12300" width="7.875" style="50" customWidth="1"/>
    <col min="12301" max="12545" width="9" style="50"/>
    <col min="12546" max="12546" width="4.75" style="50" customWidth="1"/>
    <col min="12547" max="12547" width="14.75" style="50" customWidth="1"/>
    <col min="12548" max="12548" width="7" style="50" customWidth="1"/>
    <col min="12549" max="12549" width="26.875" style="50" customWidth="1"/>
    <col min="12550" max="12550" width="9.375" style="50" customWidth="1"/>
    <col min="12551" max="12551" width="10.25" style="50" customWidth="1"/>
    <col min="12552" max="12552" width="10.375" style="50" customWidth="1"/>
    <col min="12553" max="12553" width="10" style="50" customWidth="1"/>
    <col min="12554" max="12554" width="11.625" style="50" customWidth="1"/>
    <col min="12555" max="12555" width="6.75" style="50" customWidth="1"/>
    <col min="12556" max="12556" width="7.875" style="50" customWidth="1"/>
    <col min="12557" max="12801" width="9" style="50"/>
    <col min="12802" max="12802" width="4.75" style="50" customWidth="1"/>
    <col min="12803" max="12803" width="14.75" style="50" customWidth="1"/>
    <col min="12804" max="12804" width="7" style="50" customWidth="1"/>
    <col min="12805" max="12805" width="26.875" style="50" customWidth="1"/>
    <col min="12806" max="12806" width="9.375" style="50" customWidth="1"/>
    <col min="12807" max="12807" width="10.25" style="50" customWidth="1"/>
    <col min="12808" max="12808" width="10.375" style="50" customWidth="1"/>
    <col min="12809" max="12809" width="10" style="50" customWidth="1"/>
    <col min="12810" max="12810" width="11.625" style="50" customWidth="1"/>
    <col min="12811" max="12811" width="6.75" style="50" customWidth="1"/>
    <col min="12812" max="12812" width="7.875" style="50" customWidth="1"/>
    <col min="12813" max="13057" width="9" style="50"/>
    <col min="13058" max="13058" width="4.75" style="50" customWidth="1"/>
    <col min="13059" max="13059" width="14.75" style="50" customWidth="1"/>
    <col min="13060" max="13060" width="7" style="50" customWidth="1"/>
    <col min="13061" max="13061" width="26.875" style="50" customWidth="1"/>
    <col min="13062" max="13062" width="9.375" style="50" customWidth="1"/>
    <col min="13063" max="13063" width="10.25" style="50" customWidth="1"/>
    <col min="13064" max="13064" width="10.375" style="50" customWidth="1"/>
    <col min="13065" max="13065" width="10" style="50" customWidth="1"/>
    <col min="13066" max="13066" width="11.625" style="50" customWidth="1"/>
    <col min="13067" max="13067" width="6.75" style="50" customWidth="1"/>
    <col min="13068" max="13068" width="7.875" style="50" customWidth="1"/>
    <col min="13069" max="13313" width="9" style="50"/>
    <col min="13314" max="13314" width="4.75" style="50" customWidth="1"/>
    <col min="13315" max="13315" width="14.75" style="50" customWidth="1"/>
    <col min="13316" max="13316" width="7" style="50" customWidth="1"/>
    <col min="13317" max="13317" width="26.875" style="50" customWidth="1"/>
    <col min="13318" max="13318" width="9.375" style="50" customWidth="1"/>
    <col min="13319" max="13319" width="10.25" style="50" customWidth="1"/>
    <col min="13320" max="13320" width="10.375" style="50" customWidth="1"/>
    <col min="13321" max="13321" width="10" style="50" customWidth="1"/>
    <col min="13322" max="13322" width="11.625" style="50" customWidth="1"/>
    <col min="13323" max="13323" width="6.75" style="50" customWidth="1"/>
    <col min="13324" max="13324" width="7.875" style="50" customWidth="1"/>
    <col min="13325" max="13569" width="9" style="50"/>
    <col min="13570" max="13570" width="4.75" style="50" customWidth="1"/>
    <col min="13571" max="13571" width="14.75" style="50" customWidth="1"/>
    <col min="13572" max="13572" width="7" style="50" customWidth="1"/>
    <col min="13573" max="13573" width="26.875" style="50" customWidth="1"/>
    <col min="13574" max="13574" width="9.375" style="50" customWidth="1"/>
    <col min="13575" max="13575" width="10.25" style="50" customWidth="1"/>
    <col min="13576" max="13576" width="10.375" style="50" customWidth="1"/>
    <col min="13577" max="13577" width="10" style="50" customWidth="1"/>
    <col min="13578" max="13578" width="11.625" style="50" customWidth="1"/>
    <col min="13579" max="13579" width="6.75" style="50" customWidth="1"/>
    <col min="13580" max="13580" width="7.875" style="50" customWidth="1"/>
    <col min="13581" max="13825" width="9" style="50"/>
    <col min="13826" max="13826" width="4.75" style="50" customWidth="1"/>
    <col min="13827" max="13827" width="14.75" style="50" customWidth="1"/>
    <col min="13828" max="13828" width="7" style="50" customWidth="1"/>
    <col min="13829" max="13829" width="26.875" style="50" customWidth="1"/>
    <col min="13830" max="13830" width="9.375" style="50" customWidth="1"/>
    <col min="13831" max="13831" width="10.25" style="50" customWidth="1"/>
    <col min="13832" max="13832" width="10.375" style="50" customWidth="1"/>
    <col min="13833" max="13833" width="10" style="50" customWidth="1"/>
    <col min="13834" max="13834" width="11.625" style="50" customWidth="1"/>
    <col min="13835" max="13835" width="6.75" style="50" customWidth="1"/>
    <col min="13836" max="13836" width="7.875" style="50" customWidth="1"/>
    <col min="13837" max="14081" width="9" style="50"/>
    <col min="14082" max="14082" width="4.75" style="50" customWidth="1"/>
    <col min="14083" max="14083" width="14.75" style="50" customWidth="1"/>
    <col min="14084" max="14084" width="7" style="50" customWidth="1"/>
    <col min="14085" max="14085" width="26.875" style="50" customWidth="1"/>
    <col min="14086" max="14086" width="9.375" style="50" customWidth="1"/>
    <col min="14087" max="14087" width="10.25" style="50" customWidth="1"/>
    <col min="14088" max="14088" width="10.375" style="50" customWidth="1"/>
    <col min="14089" max="14089" width="10" style="50" customWidth="1"/>
    <col min="14090" max="14090" width="11.625" style="50" customWidth="1"/>
    <col min="14091" max="14091" width="6.75" style="50" customWidth="1"/>
    <col min="14092" max="14092" width="7.875" style="50" customWidth="1"/>
    <col min="14093" max="14337" width="9" style="50"/>
    <col min="14338" max="14338" width="4.75" style="50" customWidth="1"/>
    <col min="14339" max="14339" width="14.75" style="50" customWidth="1"/>
    <col min="14340" max="14340" width="7" style="50" customWidth="1"/>
    <col min="14341" max="14341" width="26.875" style="50" customWidth="1"/>
    <col min="14342" max="14342" width="9.375" style="50" customWidth="1"/>
    <col min="14343" max="14343" width="10.25" style="50" customWidth="1"/>
    <col min="14344" max="14344" width="10.375" style="50" customWidth="1"/>
    <col min="14345" max="14345" width="10" style="50" customWidth="1"/>
    <col min="14346" max="14346" width="11.625" style="50" customWidth="1"/>
    <col min="14347" max="14347" width="6.75" style="50" customWidth="1"/>
    <col min="14348" max="14348" width="7.875" style="50" customWidth="1"/>
    <col min="14349" max="14593" width="9" style="50"/>
    <col min="14594" max="14594" width="4.75" style="50" customWidth="1"/>
    <col min="14595" max="14595" width="14.75" style="50" customWidth="1"/>
    <col min="14596" max="14596" width="7" style="50" customWidth="1"/>
    <col min="14597" max="14597" width="26.875" style="50" customWidth="1"/>
    <col min="14598" max="14598" width="9.375" style="50" customWidth="1"/>
    <col min="14599" max="14599" width="10.25" style="50" customWidth="1"/>
    <col min="14600" max="14600" width="10.375" style="50" customWidth="1"/>
    <col min="14601" max="14601" width="10" style="50" customWidth="1"/>
    <col min="14602" max="14602" width="11.625" style="50" customWidth="1"/>
    <col min="14603" max="14603" width="6.75" style="50" customWidth="1"/>
    <col min="14604" max="14604" width="7.875" style="50" customWidth="1"/>
    <col min="14605" max="14849" width="9" style="50"/>
    <col min="14850" max="14850" width="4.75" style="50" customWidth="1"/>
    <col min="14851" max="14851" width="14.75" style="50" customWidth="1"/>
    <col min="14852" max="14852" width="7" style="50" customWidth="1"/>
    <col min="14853" max="14853" width="26.875" style="50" customWidth="1"/>
    <col min="14854" max="14854" width="9.375" style="50" customWidth="1"/>
    <col min="14855" max="14855" width="10.25" style="50" customWidth="1"/>
    <col min="14856" max="14856" width="10.375" style="50" customWidth="1"/>
    <col min="14857" max="14857" width="10" style="50" customWidth="1"/>
    <col min="14858" max="14858" width="11.625" style="50" customWidth="1"/>
    <col min="14859" max="14859" width="6.75" style="50" customWidth="1"/>
    <col min="14860" max="14860" width="7.875" style="50" customWidth="1"/>
    <col min="14861" max="15105" width="9" style="50"/>
    <col min="15106" max="15106" width="4.75" style="50" customWidth="1"/>
    <col min="15107" max="15107" width="14.75" style="50" customWidth="1"/>
    <col min="15108" max="15108" width="7" style="50" customWidth="1"/>
    <col min="15109" max="15109" width="26.875" style="50" customWidth="1"/>
    <col min="15110" max="15110" width="9.375" style="50" customWidth="1"/>
    <col min="15111" max="15111" width="10.25" style="50" customWidth="1"/>
    <col min="15112" max="15112" width="10.375" style="50" customWidth="1"/>
    <col min="15113" max="15113" width="10" style="50" customWidth="1"/>
    <col min="15114" max="15114" width="11.625" style="50" customWidth="1"/>
    <col min="15115" max="15115" width="6.75" style="50" customWidth="1"/>
    <col min="15116" max="15116" width="7.875" style="50" customWidth="1"/>
    <col min="15117" max="15361" width="9" style="50"/>
    <col min="15362" max="15362" width="4.75" style="50" customWidth="1"/>
    <col min="15363" max="15363" width="14.75" style="50" customWidth="1"/>
    <col min="15364" max="15364" width="7" style="50" customWidth="1"/>
    <col min="15365" max="15365" width="26.875" style="50" customWidth="1"/>
    <col min="15366" max="15366" width="9.375" style="50" customWidth="1"/>
    <col min="15367" max="15367" width="10.25" style="50" customWidth="1"/>
    <col min="15368" max="15368" width="10.375" style="50" customWidth="1"/>
    <col min="15369" max="15369" width="10" style="50" customWidth="1"/>
    <col min="15370" max="15370" width="11.625" style="50" customWidth="1"/>
    <col min="15371" max="15371" width="6.75" style="50" customWidth="1"/>
    <col min="15372" max="15372" width="7.875" style="50" customWidth="1"/>
    <col min="15373" max="15617" width="9" style="50"/>
    <col min="15618" max="15618" width="4.75" style="50" customWidth="1"/>
    <col min="15619" max="15619" width="14.75" style="50" customWidth="1"/>
    <col min="15620" max="15620" width="7" style="50" customWidth="1"/>
    <col min="15621" max="15621" width="26.875" style="50" customWidth="1"/>
    <col min="15622" max="15622" width="9.375" style="50" customWidth="1"/>
    <col min="15623" max="15623" width="10.25" style="50" customWidth="1"/>
    <col min="15624" max="15624" width="10.375" style="50" customWidth="1"/>
    <col min="15625" max="15625" width="10" style="50" customWidth="1"/>
    <col min="15626" max="15626" width="11.625" style="50" customWidth="1"/>
    <col min="15627" max="15627" width="6.75" style="50" customWidth="1"/>
    <col min="15628" max="15628" width="7.875" style="50" customWidth="1"/>
    <col min="15629" max="15873" width="9" style="50"/>
    <col min="15874" max="15874" width="4.75" style="50" customWidth="1"/>
    <col min="15875" max="15875" width="14.75" style="50" customWidth="1"/>
    <col min="15876" max="15876" width="7" style="50" customWidth="1"/>
    <col min="15877" max="15877" width="26.875" style="50" customWidth="1"/>
    <col min="15878" max="15878" width="9.375" style="50" customWidth="1"/>
    <col min="15879" max="15879" width="10.25" style="50" customWidth="1"/>
    <col min="15880" max="15880" width="10.375" style="50" customWidth="1"/>
    <col min="15881" max="15881" width="10" style="50" customWidth="1"/>
    <col min="15882" max="15882" width="11.625" style="50" customWidth="1"/>
    <col min="15883" max="15883" width="6.75" style="50" customWidth="1"/>
    <col min="15884" max="15884" width="7.875" style="50" customWidth="1"/>
    <col min="15885" max="16129" width="9" style="50"/>
    <col min="16130" max="16130" width="4.75" style="50" customWidth="1"/>
    <col min="16131" max="16131" width="14.75" style="50" customWidth="1"/>
    <col min="16132" max="16132" width="7" style="50" customWidth="1"/>
    <col min="16133" max="16133" width="26.875" style="50" customWidth="1"/>
    <col min="16134" max="16134" width="9.375" style="50" customWidth="1"/>
    <col min="16135" max="16135" width="10.25" style="50" customWidth="1"/>
    <col min="16136" max="16136" width="10.375" style="50" customWidth="1"/>
    <col min="16137" max="16137" width="10" style="50" customWidth="1"/>
    <col min="16138" max="16138" width="11.625" style="50" customWidth="1"/>
    <col min="16139" max="16139" width="6.75" style="50" customWidth="1"/>
    <col min="16140" max="16140" width="7.875" style="50" customWidth="1"/>
    <col min="16141" max="16384" width="9" style="50"/>
  </cols>
  <sheetData>
    <row r="1" spans="1:14" ht="20.25" x14ac:dyDescent="0.3">
      <c r="B1" s="227" t="s">
        <v>8</v>
      </c>
      <c r="E1" s="176"/>
      <c r="L1" s="228"/>
    </row>
    <row r="2" spans="1:14" x14ac:dyDescent="0.3">
      <c r="A2" s="405" t="s">
        <v>9</v>
      </c>
      <c r="B2" s="405" t="s">
        <v>10</v>
      </c>
      <c r="C2" s="264" t="s">
        <v>11</v>
      </c>
      <c r="D2" s="177" t="s">
        <v>12</v>
      </c>
      <c r="E2" s="416" t="s">
        <v>13</v>
      </c>
      <c r="F2" s="417"/>
      <c r="G2" s="417"/>
      <c r="H2" s="417"/>
      <c r="I2" s="418"/>
      <c r="J2" s="177" t="s">
        <v>14</v>
      </c>
      <c r="K2" s="419" t="s">
        <v>15</v>
      </c>
      <c r="L2" s="425" t="s">
        <v>16</v>
      </c>
    </row>
    <row r="3" spans="1:14" x14ac:dyDescent="0.3">
      <c r="A3" s="405"/>
      <c r="B3" s="405"/>
      <c r="C3" s="7" t="s">
        <v>17</v>
      </c>
      <c r="D3" s="197" t="s">
        <v>18</v>
      </c>
      <c r="E3" s="177">
        <v>2561</v>
      </c>
      <c r="F3" s="177">
        <v>2562</v>
      </c>
      <c r="G3" s="177">
        <v>2563</v>
      </c>
      <c r="H3" s="177">
        <v>2564</v>
      </c>
      <c r="I3" s="177">
        <v>2565</v>
      </c>
      <c r="J3" s="197" t="s">
        <v>19</v>
      </c>
      <c r="K3" s="419"/>
      <c r="L3" s="425"/>
    </row>
    <row r="4" spans="1:14" x14ac:dyDescent="0.3">
      <c r="A4" s="421"/>
      <c r="B4" s="405"/>
      <c r="C4" s="205"/>
      <c r="D4" s="229"/>
      <c r="E4" s="178" t="s">
        <v>20</v>
      </c>
      <c r="F4" s="178" t="s">
        <v>20</v>
      </c>
      <c r="G4" s="178" t="s">
        <v>20</v>
      </c>
      <c r="H4" s="178" t="s">
        <v>20</v>
      </c>
      <c r="I4" s="178" t="s">
        <v>20</v>
      </c>
      <c r="J4" s="229"/>
      <c r="K4" s="419"/>
      <c r="L4" s="425"/>
    </row>
    <row r="5" spans="1:14" x14ac:dyDescent="0.3">
      <c r="A5" s="151">
        <v>1</v>
      </c>
      <c r="B5" s="51" t="s">
        <v>388</v>
      </c>
      <c r="C5" s="51" t="s">
        <v>22</v>
      </c>
      <c r="D5" s="183" t="s">
        <v>389</v>
      </c>
      <c r="E5" s="35">
        <v>864000</v>
      </c>
      <c r="F5" s="41"/>
      <c r="G5" s="35">
        <v>864000</v>
      </c>
      <c r="H5" s="61"/>
      <c r="I5" s="61"/>
      <c r="J5" s="51" t="s">
        <v>820</v>
      </c>
      <c r="K5" s="51" t="s">
        <v>98</v>
      </c>
      <c r="L5" s="51" t="s">
        <v>25</v>
      </c>
    </row>
    <row r="6" spans="1:14" x14ac:dyDescent="0.3">
      <c r="A6" s="179"/>
      <c r="B6" s="152" t="s">
        <v>390</v>
      </c>
      <c r="C6" s="152" t="s">
        <v>26</v>
      </c>
      <c r="D6" s="181" t="s">
        <v>391</v>
      </c>
      <c r="E6" s="163"/>
      <c r="F6" s="60"/>
      <c r="G6" s="163"/>
      <c r="H6" s="61"/>
      <c r="I6" s="61"/>
      <c r="J6" s="152" t="s">
        <v>98</v>
      </c>
      <c r="K6" s="152" t="s">
        <v>27</v>
      </c>
      <c r="L6" s="152"/>
    </row>
    <row r="7" spans="1:14" x14ac:dyDescent="0.3">
      <c r="A7" s="179"/>
      <c r="B7" s="152"/>
      <c r="C7" s="152" t="s">
        <v>27</v>
      </c>
      <c r="D7" s="183" t="s">
        <v>392</v>
      </c>
      <c r="E7" s="41"/>
      <c r="F7" s="41"/>
      <c r="G7" s="41"/>
      <c r="H7" s="41">
        <v>500000</v>
      </c>
      <c r="I7" s="41"/>
      <c r="J7" s="152"/>
      <c r="K7" s="152"/>
      <c r="L7" s="152"/>
      <c r="N7" s="50">
        <v>1</v>
      </c>
    </row>
    <row r="8" spans="1:14" x14ac:dyDescent="0.3">
      <c r="A8" s="179"/>
      <c r="B8" s="152"/>
      <c r="C8" s="152"/>
      <c r="D8" s="181" t="s">
        <v>393</v>
      </c>
      <c r="E8" s="163"/>
      <c r="F8" s="60"/>
      <c r="G8" s="163"/>
      <c r="H8" s="60"/>
      <c r="I8" s="60"/>
      <c r="J8" s="152"/>
      <c r="K8" s="152"/>
      <c r="L8" s="152"/>
    </row>
    <row r="9" spans="1:14" x14ac:dyDescent="0.3">
      <c r="A9" s="179"/>
      <c r="B9" s="152"/>
      <c r="C9" s="152"/>
      <c r="D9" s="183" t="s">
        <v>394</v>
      </c>
      <c r="E9" s="41"/>
      <c r="F9" s="41"/>
      <c r="G9" s="41"/>
      <c r="H9" s="41"/>
      <c r="I9" s="41">
        <v>864000</v>
      </c>
      <c r="J9" s="152"/>
      <c r="K9" s="152"/>
      <c r="L9" s="152"/>
    </row>
    <row r="10" spans="1:14" x14ac:dyDescent="0.3">
      <c r="A10" s="179"/>
      <c r="B10" s="152"/>
      <c r="C10" s="152"/>
      <c r="D10" s="181" t="s">
        <v>391</v>
      </c>
      <c r="E10" s="163"/>
      <c r="F10" s="60"/>
      <c r="G10" s="60"/>
      <c r="H10" s="60"/>
      <c r="I10" s="60"/>
      <c r="J10" s="152"/>
      <c r="K10" s="152"/>
      <c r="L10" s="152"/>
    </row>
    <row r="11" spans="1:14" x14ac:dyDescent="0.3">
      <c r="A11" s="179"/>
      <c r="B11" s="152"/>
      <c r="C11" s="152"/>
      <c r="D11" s="199" t="s">
        <v>395</v>
      </c>
      <c r="E11" s="35"/>
      <c r="F11" s="41">
        <v>540000</v>
      </c>
      <c r="G11" s="41"/>
      <c r="H11" s="41"/>
      <c r="I11" s="41">
        <v>540000</v>
      </c>
      <c r="J11" s="152"/>
      <c r="K11" s="152"/>
      <c r="L11" s="152"/>
    </row>
    <row r="12" spans="1:14" x14ac:dyDescent="0.3">
      <c r="A12" s="179"/>
      <c r="B12" s="152"/>
      <c r="C12" s="152"/>
      <c r="D12" s="196" t="s">
        <v>396</v>
      </c>
      <c r="E12" s="174"/>
      <c r="F12" s="61"/>
      <c r="G12" s="61"/>
      <c r="H12" s="61"/>
      <c r="I12" s="61"/>
      <c r="J12" s="152"/>
      <c r="K12" s="152"/>
      <c r="L12" s="152"/>
    </row>
    <row r="13" spans="1:14" x14ac:dyDescent="0.3">
      <c r="A13" s="179"/>
      <c r="B13" s="152"/>
      <c r="C13" s="152"/>
      <c r="D13" s="199" t="s">
        <v>397</v>
      </c>
      <c r="E13" s="35"/>
      <c r="F13" s="41"/>
      <c r="G13" s="41">
        <v>1800000</v>
      </c>
      <c r="H13" s="41"/>
      <c r="I13" s="41"/>
      <c r="J13" s="152"/>
      <c r="K13" s="152"/>
      <c r="L13" s="152"/>
    </row>
    <row r="14" spans="1:14" x14ac:dyDescent="0.3">
      <c r="A14" s="179"/>
      <c r="B14" s="152"/>
      <c r="C14" s="152"/>
      <c r="D14" s="200" t="s">
        <v>398</v>
      </c>
      <c r="E14" s="163"/>
      <c r="F14" s="163"/>
      <c r="G14" s="163"/>
      <c r="H14" s="163"/>
      <c r="I14" s="60"/>
      <c r="J14" s="152"/>
      <c r="K14" s="152"/>
      <c r="L14" s="152"/>
    </row>
    <row r="15" spans="1:14" x14ac:dyDescent="0.3">
      <c r="A15" s="179"/>
      <c r="B15" s="152"/>
      <c r="C15" s="152"/>
      <c r="D15" s="183" t="s">
        <v>399</v>
      </c>
      <c r="E15" s="35"/>
      <c r="F15" s="41"/>
      <c r="G15" s="41"/>
      <c r="H15" s="41"/>
      <c r="I15" s="41">
        <v>2880000</v>
      </c>
      <c r="J15" s="152"/>
      <c r="K15" s="152"/>
      <c r="L15" s="152"/>
    </row>
    <row r="16" spans="1:14" x14ac:dyDescent="0.3">
      <c r="A16" s="179"/>
      <c r="B16" s="152"/>
      <c r="C16" s="152"/>
      <c r="D16" s="183" t="s">
        <v>400</v>
      </c>
      <c r="E16" s="35"/>
      <c r="F16" s="41"/>
      <c r="G16" s="41"/>
      <c r="H16" s="41"/>
      <c r="I16" s="41">
        <v>500000</v>
      </c>
      <c r="J16" s="152"/>
      <c r="K16" s="152"/>
      <c r="L16" s="152"/>
    </row>
    <row r="17" spans="1:12" x14ac:dyDescent="0.3">
      <c r="A17" s="153"/>
      <c r="B17" s="55"/>
      <c r="C17" s="152"/>
      <c r="D17" s="183" t="s">
        <v>566</v>
      </c>
      <c r="E17" s="35"/>
      <c r="F17" s="41"/>
      <c r="G17" s="41">
        <v>2000000</v>
      </c>
      <c r="H17" s="41">
        <v>2000000</v>
      </c>
      <c r="I17" s="41">
        <v>2000000</v>
      </c>
      <c r="J17" s="152"/>
      <c r="K17" s="152"/>
      <c r="L17" s="152"/>
    </row>
    <row r="18" spans="1:12" x14ac:dyDescent="0.3">
      <c r="A18" s="237">
        <v>2</v>
      </c>
      <c r="B18" s="174" t="s">
        <v>401</v>
      </c>
      <c r="C18" s="61"/>
      <c r="D18" s="54" t="s">
        <v>402</v>
      </c>
      <c r="E18" s="41">
        <v>900000</v>
      </c>
      <c r="F18" s="41"/>
      <c r="G18" s="35">
        <v>1080000</v>
      </c>
      <c r="H18" s="35"/>
      <c r="I18" s="35"/>
      <c r="J18" s="61"/>
      <c r="K18" s="61"/>
      <c r="L18" s="61"/>
    </row>
    <row r="19" spans="1:12" x14ac:dyDescent="0.3">
      <c r="A19" s="61"/>
      <c r="B19" s="174"/>
      <c r="C19" s="61"/>
      <c r="D19" s="182" t="s">
        <v>403</v>
      </c>
      <c r="E19" s="163"/>
      <c r="F19" s="163"/>
      <c r="G19" s="184"/>
      <c r="H19" s="184"/>
      <c r="I19" s="184"/>
      <c r="J19" s="61"/>
      <c r="K19" s="61"/>
      <c r="L19" s="61"/>
    </row>
    <row r="20" spans="1:12" x14ac:dyDescent="0.3">
      <c r="A20" s="61"/>
      <c r="B20" s="174"/>
      <c r="C20" s="61"/>
      <c r="D20" s="190" t="s">
        <v>404</v>
      </c>
      <c r="E20" s="201"/>
      <c r="F20" s="201"/>
      <c r="G20" s="202"/>
      <c r="H20" s="190">
        <v>50000</v>
      </c>
      <c r="I20" s="201"/>
      <c r="J20" s="61"/>
      <c r="K20" s="61"/>
      <c r="L20" s="61"/>
    </row>
    <row r="21" spans="1:12" x14ac:dyDescent="0.3">
      <c r="A21" s="152"/>
      <c r="B21" s="179"/>
      <c r="C21" s="152"/>
      <c r="D21" s="180" t="s">
        <v>405</v>
      </c>
      <c r="E21" s="61"/>
      <c r="F21" s="61"/>
      <c r="G21" s="174"/>
      <c r="H21" s="174"/>
      <c r="I21" s="61">
        <v>900000</v>
      </c>
      <c r="J21" s="152"/>
      <c r="K21" s="152"/>
      <c r="L21" s="152"/>
    </row>
    <row r="22" spans="1:12" x14ac:dyDescent="0.3">
      <c r="A22" s="55"/>
      <c r="B22" s="153"/>
      <c r="C22" s="55"/>
      <c r="D22" s="181" t="s">
        <v>406</v>
      </c>
      <c r="E22" s="163"/>
      <c r="F22" s="60"/>
      <c r="G22" s="166"/>
      <c r="H22" s="166"/>
      <c r="I22" s="163"/>
      <c r="J22" s="55"/>
      <c r="K22" s="55"/>
      <c r="L22" s="55"/>
    </row>
    <row r="23" spans="1:12" x14ac:dyDescent="0.3">
      <c r="A23" s="196"/>
      <c r="B23" s="196"/>
      <c r="C23" s="196"/>
      <c r="D23" s="196"/>
      <c r="E23" s="203"/>
      <c r="F23" s="59"/>
      <c r="G23" s="59"/>
      <c r="H23" s="59"/>
      <c r="I23" s="203"/>
      <c r="J23" s="59"/>
      <c r="K23" s="196">
        <v>62</v>
      </c>
      <c r="L23" s="196"/>
    </row>
    <row r="24" spans="1:12" ht="20.25" x14ac:dyDescent="0.3">
      <c r="B24" s="227"/>
      <c r="E24" s="176"/>
      <c r="L24" s="228"/>
    </row>
    <row r="25" spans="1:12" x14ac:dyDescent="0.3">
      <c r="A25" s="405" t="s">
        <v>9</v>
      </c>
      <c r="B25" s="405" t="s">
        <v>10</v>
      </c>
      <c r="C25" s="264" t="s">
        <v>11</v>
      </c>
      <c r="D25" s="177" t="s">
        <v>12</v>
      </c>
      <c r="E25" s="416" t="s">
        <v>13</v>
      </c>
      <c r="F25" s="417"/>
      <c r="G25" s="417"/>
      <c r="H25" s="417"/>
      <c r="I25" s="418"/>
      <c r="J25" s="177" t="s">
        <v>14</v>
      </c>
      <c r="K25" s="419" t="s">
        <v>15</v>
      </c>
      <c r="L25" s="425" t="s">
        <v>16</v>
      </c>
    </row>
    <row r="26" spans="1:12" x14ac:dyDescent="0.3">
      <c r="A26" s="405"/>
      <c r="B26" s="405"/>
      <c r="C26" s="7" t="s">
        <v>17</v>
      </c>
      <c r="D26" s="197" t="s">
        <v>18</v>
      </c>
      <c r="E26" s="177">
        <v>2561</v>
      </c>
      <c r="F26" s="177">
        <v>2562</v>
      </c>
      <c r="G26" s="177">
        <v>2563</v>
      </c>
      <c r="H26" s="177">
        <v>2564</v>
      </c>
      <c r="I26" s="177">
        <v>2565</v>
      </c>
      <c r="J26" s="197" t="s">
        <v>19</v>
      </c>
      <c r="K26" s="419"/>
      <c r="L26" s="425"/>
    </row>
    <row r="27" spans="1:12" x14ac:dyDescent="0.3">
      <c r="A27" s="421"/>
      <c r="B27" s="405"/>
      <c r="C27" s="205"/>
      <c r="D27" s="229"/>
      <c r="E27" s="178" t="s">
        <v>20</v>
      </c>
      <c r="F27" s="178" t="s">
        <v>20</v>
      </c>
      <c r="G27" s="178" t="s">
        <v>20</v>
      </c>
      <c r="H27" s="178" t="s">
        <v>20</v>
      </c>
      <c r="I27" s="178" t="s">
        <v>20</v>
      </c>
      <c r="J27" s="229"/>
      <c r="K27" s="419"/>
      <c r="L27" s="425"/>
    </row>
    <row r="28" spans="1:12" x14ac:dyDescent="0.3">
      <c r="A28" s="51">
        <v>3</v>
      </c>
      <c r="B28" s="51" t="s">
        <v>388</v>
      </c>
      <c r="C28" s="51" t="s">
        <v>22</v>
      </c>
      <c r="D28" s="183" t="s">
        <v>561</v>
      </c>
      <c r="E28" s="41">
        <v>100000</v>
      </c>
      <c r="F28" s="35"/>
      <c r="G28" s="41">
        <v>100000</v>
      </c>
      <c r="H28" s="41">
        <v>100000</v>
      </c>
      <c r="I28" s="41"/>
      <c r="J28" s="51" t="s">
        <v>824</v>
      </c>
      <c r="K28" s="51" t="s">
        <v>24</v>
      </c>
      <c r="L28" s="51" t="s">
        <v>25</v>
      </c>
    </row>
    <row r="29" spans="1:12" x14ac:dyDescent="0.3">
      <c r="A29" s="152"/>
      <c r="B29" s="152" t="s">
        <v>407</v>
      </c>
      <c r="C29" s="152" t="s">
        <v>408</v>
      </c>
      <c r="D29" s="180" t="s">
        <v>562</v>
      </c>
      <c r="E29" s="174"/>
      <c r="F29" s="174"/>
      <c r="G29" s="61"/>
      <c r="H29" s="61"/>
      <c r="I29" s="61"/>
      <c r="J29" s="152" t="s">
        <v>825</v>
      </c>
      <c r="K29" s="152" t="s">
        <v>408</v>
      </c>
      <c r="L29" s="152"/>
    </row>
    <row r="30" spans="1:12" x14ac:dyDescent="0.3">
      <c r="A30" s="152"/>
      <c r="B30" s="152"/>
      <c r="C30" s="152" t="s">
        <v>28</v>
      </c>
      <c r="D30" s="183" t="s">
        <v>410</v>
      </c>
      <c r="E30" s="41"/>
      <c r="F30" s="41"/>
      <c r="G30" s="41">
        <v>252000</v>
      </c>
      <c r="H30" s="41">
        <v>252000</v>
      </c>
      <c r="I30" s="41"/>
      <c r="J30" s="152"/>
      <c r="K30" s="152" t="s">
        <v>790</v>
      </c>
      <c r="L30" s="152"/>
    </row>
    <row r="31" spans="1:12" x14ac:dyDescent="0.3">
      <c r="A31" s="152"/>
      <c r="B31" s="152"/>
      <c r="C31" s="152" t="s">
        <v>790</v>
      </c>
      <c r="D31" s="180" t="s">
        <v>764</v>
      </c>
      <c r="E31" s="61"/>
      <c r="F31" s="61"/>
      <c r="G31" s="61"/>
      <c r="H31" s="60"/>
      <c r="I31" s="60"/>
      <c r="J31" s="152"/>
      <c r="K31" s="152" t="s">
        <v>826</v>
      </c>
      <c r="L31" s="152"/>
    </row>
    <row r="32" spans="1:12" x14ac:dyDescent="0.3">
      <c r="A32" s="152"/>
      <c r="B32" s="152"/>
      <c r="C32" s="152" t="s">
        <v>821</v>
      </c>
      <c r="D32" s="183" t="s">
        <v>411</v>
      </c>
      <c r="E32" s="35"/>
      <c r="F32" s="35"/>
      <c r="G32" s="41"/>
      <c r="H32" s="61">
        <v>105000</v>
      </c>
      <c r="I32" s="61">
        <v>105000</v>
      </c>
      <c r="J32" s="152"/>
      <c r="K32" s="152" t="s">
        <v>823</v>
      </c>
      <c r="L32" s="152"/>
    </row>
    <row r="33" spans="1:14" x14ac:dyDescent="0.3">
      <c r="A33" s="152"/>
      <c r="B33" s="152"/>
      <c r="C33" s="152" t="s">
        <v>822</v>
      </c>
      <c r="D33" s="180" t="s">
        <v>412</v>
      </c>
      <c r="E33" s="163"/>
      <c r="F33" s="163"/>
      <c r="G33" s="61"/>
      <c r="H33" s="61"/>
      <c r="I33" s="61"/>
      <c r="J33" s="152"/>
      <c r="K33" s="152"/>
      <c r="L33" s="152"/>
      <c r="N33" s="50">
        <v>1</v>
      </c>
    </row>
    <row r="34" spans="1:14" x14ac:dyDescent="0.3">
      <c r="A34" s="152"/>
      <c r="B34" s="152"/>
      <c r="C34" s="152" t="s">
        <v>823</v>
      </c>
      <c r="D34" s="183" t="s">
        <v>413</v>
      </c>
      <c r="E34" s="41"/>
      <c r="F34" s="41"/>
      <c r="G34" s="41">
        <v>35000</v>
      </c>
      <c r="H34" s="41">
        <v>35000</v>
      </c>
      <c r="I34" s="41"/>
      <c r="J34" s="152"/>
      <c r="K34" s="152"/>
      <c r="L34" s="152"/>
    </row>
    <row r="35" spans="1:14" x14ac:dyDescent="0.3">
      <c r="A35" s="152"/>
      <c r="B35" s="152"/>
      <c r="C35" s="152"/>
      <c r="D35" s="180" t="s">
        <v>414</v>
      </c>
      <c r="E35" s="61"/>
      <c r="F35" s="61"/>
      <c r="G35" s="61"/>
      <c r="H35" s="61"/>
      <c r="I35" s="61"/>
      <c r="J35" s="152"/>
      <c r="K35" s="152"/>
      <c r="L35" s="152"/>
    </row>
    <row r="36" spans="1:14" x14ac:dyDescent="0.3">
      <c r="A36" s="152"/>
      <c r="B36" s="152"/>
      <c r="C36" s="152"/>
      <c r="D36" s="181" t="s">
        <v>415</v>
      </c>
      <c r="E36" s="163"/>
      <c r="F36" s="163"/>
      <c r="G36" s="163"/>
      <c r="H36" s="163"/>
      <c r="I36" s="60"/>
      <c r="J36" s="152"/>
      <c r="K36" s="152"/>
      <c r="L36" s="152"/>
    </row>
    <row r="37" spans="1:14" x14ac:dyDescent="0.3">
      <c r="A37" s="152"/>
      <c r="B37" s="152"/>
      <c r="C37" s="152"/>
      <c r="D37" s="183" t="s">
        <v>416</v>
      </c>
      <c r="E37" s="41"/>
      <c r="F37" s="41"/>
      <c r="G37" s="41"/>
      <c r="H37" s="41"/>
      <c r="I37" s="41">
        <v>14000</v>
      </c>
      <c r="J37" s="152"/>
      <c r="K37" s="152"/>
      <c r="L37" s="152"/>
    </row>
    <row r="38" spans="1:14" x14ac:dyDescent="0.3">
      <c r="A38" s="152"/>
      <c r="B38" s="152"/>
      <c r="C38" s="152"/>
      <c r="D38" s="183" t="s">
        <v>417</v>
      </c>
      <c r="E38" s="41"/>
      <c r="F38" s="41"/>
      <c r="G38" s="41"/>
      <c r="H38" s="41"/>
      <c r="I38" s="41">
        <v>21000</v>
      </c>
      <c r="J38" s="152"/>
      <c r="K38" s="152"/>
      <c r="L38" s="152"/>
    </row>
    <row r="39" spans="1:14" x14ac:dyDescent="0.3">
      <c r="A39" s="152"/>
      <c r="B39" s="152"/>
      <c r="C39" s="152"/>
      <c r="D39" s="181" t="s">
        <v>418</v>
      </c>
      <c r="E39" s="61"/>
      <c r="F39" s="60"/>
      <c r="G39" s="60"/>
      <c r="H39" s="61"/>
      <c r="I39" s="61"/>
      <c r="J39" s="152"/>
      <c r="K39" s="152"/>
      <c r="L39" s="152"/>
    </row>
    <row r="40" spans="1:14" x14ac:dyDescent="0.3">
      <c r="A40" s="152"/>
      <c r="B40" s="152"/>
      <c r="C40" s="152"/>
      <c r="D40" s="183" t="s">
        <v>419</v>
      </c>
      <c r="E40" s="41"/>
      <c r="F40" s="41"/>
      <c r="G40" s="41"/>
      <c r="H40" s="41"/>
      <c r="I40" s="41">
        <v>21000</v>
      </c>
      <c r="J40" s="152"/>
      <c r="K40" s="152"/>
      <c r="L40" s="152"/>
    </row>
    <row r="41" spans="1:14" x14ac:dyDescent="0.3">
      <c r="A41" s="55"/>
      <c r="B41" s="55"/>
      <c r="C41" s="152"/>
      <c r="D41" s="181" t="s">
        <v>420</v>
      </c>
      <c r="E41" s="60"/>
      <c r="F41" s="60"/>
      <c r="G41" s="60"/>
      <c r="H41" s="60"/>
      <c r="I41" s="60"/>
      <c r="J41" s="152"/>
      <c r="K41" s="152"/>
      <c r="L41" s="152"/>
    </row>
    <row r="42" spans="1:14" x14ac:dyDescent="0.3">
      <c r="A42" s="179">
        <v>4</v>
      </c>
      <c r="B42" s="51" t="s">
        <v>388</v>
      </c>
      <c r="C42" s="152"/>
      <c r="D42" s="180" t="s">
        <v>564</v>
      </c>
      <c r="E42" s="61"/>
      <c r="F42" s="61"/>
      <c r="G42" s="61">
        <v>200000</v>
      </c>
      <c r="H42" s="61">
        <v>200000</v>
      </c>
      <c r="I42" s="61"/>
      <c r="J42" s="152"/>
      <c r="K42" s="152"/>
      <c r="L42" s="152"/>
    </row>
    <row r="43" spans="1:14" x14ac:dyDescent="0.3">
      <c r="A43" s="179"/>
      <c r="B43" s="152" t="s">
        <v>422</v>
      </c>
      <c r="C43" s="152"/>
      <c r="D43" s="181" t="s">
        <v>428</v>
      </c>
      <c r="E43" s="61"/>
      <c r="F43" s="61"/>
      <c r="G43" s="61"/>
      <c r="H43" s="61"/>
      <c r="I43" s="61"/>
      <c r="J43" s="152"/>
      <c r="K43" s="152"/>
      <c r="L43" s="152"/>
    </row>
    <row r="44" spans="1:14" x14ac:dyDescent="0.3">
      <c r="A44" s="179"/>
      <c r="B44" s="152" t="s">
        <v>424</v>
      </c>
      <c r="C44" s="152"/>
      <c r="D44" s="180" t="s">
        <v>565</v>
      </c>
      <c r="E44" s="41"/>
      <c r="F44" s="41"/>
      <c r="G44" s="41"/>
      <c r="H44" s="41">
        <v>200000</v>
      </c>
      <c r="I44" s="41">
        <v>200000</v>
      </c>
      <c r="J44" s="152"/>
      <c r="K44" s="152"/>
      <c r="L44" s="152"/>
    </row>
    <row r="45" spans="1:14" x14ac:dyDescent="0.3">
      <c r="A45" s="179"/>
      <c r="B45" s="152"/>
      <c r="C45" s="152"/>
      <c r="D45" s="181" t="s">
        <v>428</v>
      </c>
      <c r="E45" s="163"/>
      <c r="F45" s="60"/>
      <c r="G45" s="60"/>
      <c r="H45" s="60"/>
      <c r="I45" s="60"/>
      <c r="J45" s="152"/>
      <c r="K45" s="152"/>
      <c r="L45" s="152"/>
    </row>
    <row r="46" spans="1:14" x14ac:dyDescent="0.3">
      <c r="A46" s="152"/>
      <c r="B46" s="180"/>
      <c r="C46" s="180"/>
      <c r="D46" s="183" t="s">
        <v>567</v>
      </c>
      <c r="E46" s="41"/>
      <c r="F46" s="41">
        <v>240000</v>
      </c>
      <c r="G46" s="41"/>
      <c r="H46" s="41">
        <v>200000</v>
      </c>
      <c r="I46" s="41">
        <v>200000</v>
      </c>
      <c r="J46" s="180"/>
      <c r="K46" s="180"/>
      <c r="L46" s="180"/>
    </row>
    <row r="47" spans="1:14" x14ac:dyDescent="0.3">
      <c r="A47" s="55"/>
      <c r="B47" s="181"/>
      <c r="C47" s="181"/>
      <c r="D47" s="181" t="s">
        <v>428</v>
      </c>
      <c r="E47" s="163"/>
      <c r="F47" s="163"/>
      <c r="G47" s="60"/>
      <c r="H47" s="60"/>
      <c r="I47" s="163"/>
      <c r="J47" s="181"/>
      <c r="K47" s="181"/>
      <c r="L47" s="181"/>
    </row>
    <row r="48" spans="1:14" ht="20.25" x14ac:dyDescent="0.3">
      <c r="B48" s="227"/>
      <c r="E48" s="176"/>
      <c r="K48" s="50">
        <v>63</v>
      </c>
      <c r="L48" s="228"/>
    </row>
    <row r="49" spans="1:12" x14ac:dyDescent="0.3">
      <c r="A49" s="405" t="s">
        <v>9</v>
      </c>
      <c r="B49" s="405" t="s">
        <v>10</v>
      </c>
      <c r="C49" s="264" t="s">
        <v>11</v>
      </c>
      <c r="D49" s="177" t="s">
        <v>12</v>
      </c>
      <c r="E49" s="416" t="s">
        <v>13</v>
      </c>
      <c r="F49" s="417"/>
      <c r="G49" s="417"/>
      <c r="H49" s="417"/>
      <c r="I49" s="418"/>
      <c r="J49" s="177" t="s">
        <v>14</v>
      </c>
      <c r="K49" s="419" t="s">
        <v>15</v>
      </c>
      <c r="L49" s="425" t="s">
        <v>16</v>
      </c>
    </row>
    <row r="50" spans="1:12" x14ac:dyDescent="0.3">
      <c r="A50" s="405"/>
      <c r="B50" s="405"/>
      <c r="C50" s="7" t="s">
        <v>17</v>
      </c>
      <c r="D50" s="197" t="s">
        <v>18</v>
      </c>
      <c r="E50" s="177">
        <v>2561</v>
      </c>
      <c r="F50" s="177">
        <v>2562</v>
      </c>
      <c r="G50" s="177">
        <v>2563</v>
      </c>
      <c r="H50" s="177">
        <v>2564</v>
      </c>
      <c r="I50" s="177">
        <v>2565</v>
      </c>
      <c r="J50" s="197" t="s">
        <v>19</v>
      </c>
      <c r="K50" s="419"/>
      <c r="L50" s="425"/>
    </row>
    <row r="51" spans="1:12" x14ac:dyDescent="0.3">
      <c r="A51" s="421"/>
      <c r="B51" s="405"/>
      <c r="C51" s="205"/>
      <c r="D51" s="229"/>
      <c r="E51" s="178" t="s">
        <v>20</v>
      </c>
      <c r="F51" s="178" t="s">
        <v>20</v>
      </c>
      <c r="G51" s="178" t="s">
        <v>20</v>
      </c>
      <c r="H51" s="178" t="s">
        <v>20</v>
      </c>
      <c r="I51" s="178" t="s">
        <v>20</v>
      </c>
      <c r="J51" s="229"/>
      <c r="K51" s="419"/>
      <c r="L51" s="425"/>
    </row>
    <row r="52" spans="1:12" x14ac:dyDescent="0.3">
      <c r="A52" s="51">
        <v>4</v>
      </c>
      <c r="B52" s="183" t="s">
        <v>388</v>
      </c>
      <c r="C52" s="51" t="s">
        <v>22</v>
      </c>
      <c r="D52" s="183" t="s">
        <v>568</v>
      </c>
      <c r="E52" s="41"/>
      <c r="F52" s="41">
        <v>200000</v>
      </c>
      <c r="G52" s="41"/>
      <c r="H52" s="41"/>
      <c r="I52" s="41">
        <v>200000</v>
      </c>
      <c r="J52" s="51" t="s">
        <v>421</v>
      </c>
      <c r="K52" s="51" t="s">
        <v>24</v>
      </c>
      <c r="L52" s="183" t="s">
        <v>25</v>
      </c>
    </row>
    <row r="53" spans="1:12" x14ac:dyDescent="0.3">
      <c r="A53" s="152"/>
      <c r="B53" s="180" t="s">
        <v>422</v>
      </c>
      <c r="C53" s="152" t="s">
        <v>408</v>
      </c>
      <c r="D53" s="181" t="s">
        <v>423</v>
      </c>
      <c r="E53" s="60"/>
      <c r="F53" s="60"/>
      <c r="G53" s="60"/>
      <c r="H53" s="60"/>
      <c r="I53" s="60"/>
      <c r="J53" s="152" t="s">
        <v>827</v>
      </c>
      <c r="K53" s="152" t="s">
        <v>408</v>
      </c>
      <c r="L53" s="180"/>
    </row>
    <row r="54" spans="1:12" x14ac:dyDescent="0.3">
      <c r="A54" s="152"/>
      <c r="B54" s="180" t="s">
        <v>424</v>
      </c>
      <c r="C54" s="152" t="s">
        <v>28</v>
      </c>
      <c r="D54" s="51" t="s">
        <v>569</v>
      </c>
      <c r="E54" s="35"/>
      <c r="F54" s="41"/>
      <c r="G54" s="41"/>
      <c r="H54" s="41">
        <v>200000</v>
      </c>
      <c r="I54" s="41"/>
      <c r="J54" s="152" t="s">
        <v>409</v>
      </c>
      <c r="K54" s="152" t="s">
        <v>790</v>
      </c>
      <c r="L54" s="180"/>
    </row>
    <row r="55" spans="1:12" x14ac:dyDescent="0.3">
      <c r="A55" s="152"/>
      <c r="B55" s="180"/>
      <c r="C55" s="152" t="s">
        <v>790</v>
      </c>
      <c r="D55" s="55" t="s">
        <v>429</v>
      </c>
      <c r="E55" s="166"/>
      <c r="F55" s="163"/>
      <c r="G55" s="182"/>
      <c r="H55" s="182"/>
      <c r="I55" s="182"/>
      <c r="J55" s="152"/>
      <c r="K55" s="152" t="s">
        <v>826</v>
      </c>
      <c r="L55" s="180"/>
    </row>
    <row r="56" spans="1:12" x14ac:dyDescent="0.3">
      <c r="A56" s="152"/>
      <c r="B56" s="180"/>
      <c r="C56" s="152" t="s">
        <v>821</v>
      </c>
      <c r="D56" s="180" t="s">
        <v>570</v>
      </c>
      <c r="E56" s="174"/>
      <c r="F56" s="61"/>
      <c r="G56" s="174"/>
      <c r="H56" s="41"/>
      <c r="I56" s="58">
        <v>200000</v>
      </c>
      <c r="J56" s="152"/>
      <c r="K56" s="152" t="s">
        <v>823</v>
      </c>
      <c r="L56" s="180"/>
    </row>
    <row r="57" spans="1:12" x14ac:dyDescent="0.3">
      <c r="A57" s="152"/>
      <c r="B57" s="180"/>
      <c r="C57" s="152" t="s">
        <v>822</v>
      </c>
      <c r="D57" s="180" t="s">
        <v>430</v>
      </c>
      <c r="E57" s="174"/>
      <c r="F57" s="61"/>
      <c r="G57" s="184"/>
      <c r="H57" s="163"/>
      <c r="I57" s="58"/>
      <c r="J57" s="152"/>
      <c r="K57" s="152"/>
      <c r="L57" s="180"/>
    </row>
    <row r="58" spans="1:12" x14ac:dyDescent="0.3">
      <c r="A58" s="152"/>
      <c r="B58" s="180"/>
      <c r="C58" s="152" t="s">
        <v>823</v>
      </c>
      <c r="D58" s="183" t="s">
        <v>571</v>
      </c>
      <c r="E58" s="41">
        <v>150000</v>
      </c>
      <c r="F58" s="41"/>
      <c r="G58" s="41">
        <v>1500000</v>
      </c>
      <c r="H58" s="41"/>
      <c r="I58" s="41"/>
      <c r="J58" s="152"/>
      <c r="K58" s="152"/>
      <c r="L58" s="180"/>
    </row>
    <row r="59" spans="1:12" x14ac:dyDescent="0.3">
      <c r="A59" s="152"/>
      <c r="B59" s="180"/>
      <c r="C59" s="152"/>
      <c r="D59" s="181" t="s">
        <v>423</v>
      </c>
      <c r="E59" s="163"/>
      <c r="F59" s="60"/>
      <c r="G59" s="60"/>
      <c r="H59" s="60"/>
      <c r="I59" s="60"/>
      <c r="J59" s="152"/>
      <c r="K59" s="152"/>
      <c r="L59" s="180"/>
    </row>
    <row r="60" spans="1:12" x14ac:dyDescent="0.3">
      <c r="A60" s="152"/>
      <c r="B60" s="180"/>
      <c r="C60" s="152"/>
      <c r="D60" s="183" t="s">
        <v>572</v>
      </c>
      <c r="E60" s="41">
        <v>150000</v>
      </c>
      <c r="F60" s="61"/>
      <c r="G60" s="61"/>
      <c r="H60" s="61">
        <v>150000</v>
      </c>
      <c r="I60" s="41"/>
      <c r="J60" s="152"/>
      <c r="K60" s="152"/>
      <c r="L60" s="180"/>
    </row>
    <row r="61" spans="1:12" x14ac:dyDescent="0.3">
      <c r="A61" s="152"/>
      <c r="B61" s="180"/>
      <c r="C61" s="152"/>
      <c r="D61" s="181" t="s">
        <v>425</v>
      </c>
      <c r="E61" s="163"/>
      <c r="F61" s="60"/>
      <c r="G61" s="60"/>
      <c r="H61" s="60"/>
      <c r="I61" s="60"/>
      <c r="J61" s="152"/>
      <c r="K61" s="152"/>
      <c r="L61" s="180"/>
    </row>
    <row r="62" spans="1:12" x14ac:dyDescent="0.3">
      <c r="A62" s="152"/>
      <c r="B62" s="180"/>
      <c r="C62" s="152"/>
      <c r="D62" s="183" t="s">
        <v>573</v>
      </c>
      <c r="E62" s="41">
        <v>100000</v>
      </c>
      <c r="F62" s="41"/>
      <c r="G62" s="41">
        <v>100000</v>
      </c>
      <c r="H62" s="41">
        <v>100000</v>
      </c>
      <c r="I62" s="41"/>
      <c r="J62" s="152"/>
      <c r="K62" s="152"/>
      <c r="L62" s="180"/>
    </row>
    <row r="63" spans="1:12" x14ac:dyDescent="0.3">
      <c r="A63" s="152"/>
      <c r="B63" s="180"/>
      <c r="C63" s="152"/>
      <c r="D63" s="181" t="s">
        <v>393</v>
      </c>
      <c r="E63" s="163"/>
      <c r="F63" s="60"/>
      <c r="G63" s="60"/>
      <c r="H63" s="60"/>
      <c r="I63" s="60"/>
      <c r="J63" s="152"/>
      <c r="K63" s="152"/>
      <c r="L63" s="180"/>
    </row>
    <row r="64" spans="1:12" x14ac:dyDescent="0.3">
      <c r="A64" s="152"/>
      <c r="B64" s="180"/>
      <c r="C64" s="180"/>
      <c r="D64" s="183" t="s">
        <v>574</v>
      </c>
      <c r="E64" s="41"/>
      <c r="F64" s="41"/>
      <c r="G64" s="41"/>
      <c r="H64" s="41"/>
      <c r="I64" s="41">
        <v>200000</v>
      </c>
      <c r="J64" s="180"/>
      <c r="K64" s="152"/>
      <c r="L64" s="180"/>
    </row>
    <row r="65" spans="1:12" x14ac:dyDescent="0.3">
      <c r="A65" s="152"/>
      <c r="B65" s="180"/>
      <c r="C65" s="180"/>
      <c r="D65" s="181" t="s">
        <v>427</v>
      </c>
      <c r="E65" s="163"/>
      <c r="F65" s="163"/>
      <c r="G65" s="163"/>
      <c r="H65" s="163"/>
      <c r="I65" s="163"/>
      <c r="J65" s="180"/>
      <c r="K65" s="152"/>
      <c r="L65" s="180"/>
    </row>
    <row r="66" spans="1:12" x14ac:dyDescent="0.3">
      <c r="A66" s="152"/>
      <c r="B66" s="180"/>
      <c r="C66" s="180"/>
      <c r="D66" s="183" t="s">
        <v>575</v>
      </c>
      <c r="E66" s="41"/>
      <c r="F66" s="41"/>
      <c r="G66" s="41">
        <v>100000</v>
      </c>
      <c r="H66" s="41">
        <v>100000</v>
      </c>
      <c r="I66" s="41"/>
      <c r="J66" s="180"/>
      <c r="K66" s="152"/>
      <c r="L66" s="180"/>
    </row>
    <row r="67" spans="1:12" x14ac:dyDescent="0.3">
      <c r="A67" s="152"/>
      <c r="B67" s="180"/>
      <c r="C67" s="180"/>
      <c r="D67" s="181" t="s">
        <v>426</v>
      </c>
      <c r="E67" s="163"/>
      <c r="F67" s="60"/>
      <c r="G67" s="60"/>
      <c r="H67" s="60"/>
      <c r="I67" s="60"/>
      <c r="J67" s="180"/>
      <c r="K67" s="152"/>
      <c r="L67" s="180"/>
    </row>
    <row r="68" spans="1:12" x14ac:dyDescent="0.3">
      <c r="A68" s="152"/>
      <c r="B68" s="180"/>
      <c r="C68" s="180"/>
      <c r="D68" s="183" t="s">
        <v>576</v>
      </c>
      <c r="E68" s="41">
        <v>100000</v>
      </c>
      <c r="F68" s="54"/>
      <c r="G68" s="54">
        <v>200000</v>
      </c>
      <c r="H68" s="54"/>
      <c r="I68" s="54">
        <v>200000</v>
      </c>
      <c r="J68" s="180"/>
      <c r="K68" s="152"/>
      <c r="L68" s="180"/>
    </row>
    <row r="69" spans="1:12" x14ac:dyDescent="0.3">
      <c r="A69" s="152"/>
      <c r="B69" s="180"/>
      <c r="C69" s="180"/>
      <c r="D69" s="181" t="s">
        <v>563</v>
      </c>
      <c r="E69" s="163"/>
      <c r="F69" s="182"/>
      <c r="G69" s="182"/>
      <c r="H69" s="182"/>
      <c r="I69" s="163"/>
      <c r="J69" s="180"/>
      <c r="K69" s="152"/>
      <c r="L69" s="180"/>
    </row>
    <row r="70" spans="1:12" x14ac:dyDescent="0.3">
      <c r="A70" s="152"/>
      <c r="B70" s="180"/>
      <c r="C70" s="180"/>
      <c r="D70" s="183" t="s">
        <v>577</v>
      </c>
      <c r="E70" s="41"/>
      <c r="F70" s="41"/>
      <c r="G70" s="41">
        <v>200000</v>
      </c>
      <c r="H70" s="41"/>
      <c r="I70" s="54">
        <v>200000</v>
      </c>
      <c r="J70" s="180"/>
      <c r="K70" s="152"/>
      <c r="L70" s="180"/>
    </row>
    <row r="71" spans="1:12" x14ac:dyDescent="0.3">
      <c r="A71" s="55"/>
      <c r="B71" s="181"/>
      <c r="C71" s="181"/>
      <c r="D71" s="198" t="s">
        <v>578</v>
      </c>
      <c r="E71" s="190"/>
      <c r="F71" s="190"/>
      <c r="G71" s="190"/>
      <c r="H71" s="190">
        <v>200000</v>
      </c>
      <c r="I71" s="190"/>
      <c r="J71" s="181"/>
      <c r="K71" s="55"/>
      <c r="L71" s="181"/>
    </row>
    <row r="72" spans="1:12" x14ac:dyDescent="0.3">
      <c r="A72" s="196"/>
      <c r="B72" s="196"/>
      <c r="C72" s="196"/>
      <c r="D72" s="196"/>
      <c r="E72" s="203"/>
      <c r="F72" s="59"/>
      <c r="G72" s="203"/>
      <c r="H72" s="203"/>
      <c r="I72" s="203"/>
      <c r="J72" s="59"/>
      <c r="K72" s="196">
        <v>64</v>
      </c>
      <c r="L72" s="196"/>
    </row>
    <row r="73" spans="1:12" x14ac:dyDescent="0.3">
      <c r="A73" s="405" t="s">
        <v>9</v>
      </c>
      <c r="B73" s="405" t="s">
        <v>10</v>
      </c>
      <c r="C73" s="264" t="s">
        <v>11</v>
      </c>
      <c r="D73" s="177" t="s">
        <v>12</v>
      </c>
      <c r="E73" s="416" t="s">
        <v>13</v>
      </c>
      <c r="F73" s="417"/>
      <c r="G73" s="417"/>
      <c r="H73" s="417"/>
      <c r="I73" s="418"/>
      <c r="J73" s="177" t="s">
        <v>14</v>
      </c>
      <c r="K73" s="419" t="s">
        <v>15</v>
      </c>
      <c r="L73" s="425" t="s">
        <v>16</v>
      </c>
    </row>
    <row r="74" spans="1:12" x14ac:dyDescent="0.3">
      <c r="A74" s="405"/>
      <c r="B74" s="405"/>
      <c r="C74" s="7" t="s">
        <v>17</v>
      </c>
      <c r="D74" s="197" t="s">
        <v>18</v>
      </c>
      <c r="E74" s="177">
        <v>2561</v>
      </c>
      <c r="F74" s="177">
        <v>2562</v>
      </c>
      <c r="G74" s="177">
        <v>2563</v>
      </c>
      <c r="H74" s="177">
        <v>2564</v>
      </c>
      <c r="I74" s="177">
        <v>2565</v>
      </c>
      <c r="J74" s="197" t="s">
        <v>19</v>
      </c>
      <c r="K74" s="419"/>
      <c r="L74" s="425"/>
    </row>
    <row r="75" spans="1:12" x14ac:dyDescent="0.3">
      <c r="A75" s="421"/>
      <c r="B75" s="405"/>
      <c r="C75" s="205"/>
      <c r="D75" s="229"/>
      <c r="E75" s="178" t="s">
        <v>20</v>
      </c>
      <c r="F75" s="178" t="s">
        <v>20</v>
      </c>
      <c r="G75" s="178" t="s">
        <v>20</v>
      </c>
      <c r="H75" s="178" t="s">
        <v>20</v>
      </c>
      <c r="I75" s="178" t="s">
        <v>20</v>
      </c>
      <c r="J75" s="229"/>
      <c r="K75" s="419"/>
      <c r="L75" s="425"/>
    </row>
    <row r="76" spans="1:12" x14ac:dyDescent="0.3">
      <c r="A76" s="51">
        <v>4</v>
      </c>
      <c r="B76" s="183" t="s">
        <v>388</v>
      </c>
      <c r="C76" s="51" t="s">
        <v>22</v>
      </c>
      <c r="D76" s="183" t="s">
        <v>579</v>
      </c>
      <c r="E76" s="41"/>
      <c r="F76" s="41"/>
      <c r="G76" s="54">
        <v>200000</v>
      </c>
      <c r="H76" s="41"/>
      <c r="I76" s="41">
        <v>200000</v>
      </c>
      <c r="J76" s="51" t="s">
        <v>421</v>
      </c>
      <c r="K76" s="51" t="s">
        <v>24</v>
      </c>
      <c r="L76" s="183" t="s">
        <v>25</v>
      </c>
    </row>
    <row r="77" spans="1:12" x14ac:dyDescent="0.3">
      <c r="A77" s="152"/>
      <c r="B77" s="180" t="s">
        <v>422</v>
      </c>
      <c r="C77" s="152" t="s">
        <v>408</v>
      </c>
      <c r="D77" s="181" t="s">
        <v>431</v>
      </c>
      <c r="E77" s="163"/>
      <c r="F77" s="60"/>
      <c r="G77" s="163"/>
      <c r="H77" s="163"/>
      <c r="I77" s="163"/>
      <c r="J77" s="152" t="s">
        <v>827</v>
      </c>
      <c r="K77" s="152" t="s">
        <v>408</v>
      </c>
      <c r="L77" s="180"/>
    </row>
    <row r="78" spans="1:12" x14ac:dyDescent="0.3">
      <c r="A78" s="152"/>
      <c r="B78" s="180" t="s">
        <v>424</v>
      </c>
      <c r="C78" s="152" t="s">
        <v>28</v>
      </c>
      <c r="D78" s="183" t="s">
        <v>580</v>
      </c>
      <c r="E78" s="41"/>
      <c r="F78" s="41"/>
      <c r="G78" s="54">
        <v>200000</v>
      </c>
      <c r="H78" s="41"/>
      <c r="I78" s="41">
        <v>200000</v>
      </c>
      <c r="J78" s="152" t="s">
        <v>409</v>
      </c>
      <c r="K78" s="152" t="s">
        <v>790</v>
      </c>
      <c r="L78" s="180"/>
    </row>
    <row r="79" spans="1:12" x14ac:dyDescent="0.3">
      <c r="A79" s="152"/>
      <c r="B79" s="180"/>
      <c r="C79" s="152" t="s">
        <v>790</v>
      </c>
      <c r="D79" s="181" t="s">
        <v>432</v>
      </c>
      <c r="E79" s="163"/>
      <c r="F79" s="60"/>
      <c r="G79" s="60"/>
      <c r="H79" s="60"/>
      <c r="I79" s="163"/>
      <c r="J79" s="152"/>
      <c r="K79" s="152" t="s">
        <v>826</v>
      </c>
      <c r="L79" s="180"/>
    </row>
    <row r="80" spans="1:12" x14ac:dyDescent="0.3">
      <c r="A80" s="152"/>
      <c r="B80" s="180"/>
      <c r="C80" s="152" t="s">
        <v>821</v>
      </c>
      <c r="D80" s="180" t="s">
        <v>581</v>
      </c>
      <c r="E80" s="61">
        <v>100000</v>
      </c>
      <c r="F80" s="61"/>
      <c r="G80" s="61">
        <v>200000</v>
      </c>
      <c r="H80" s="61"/>
      <c r="I80" s="61"/>
      <c r="J80" s="152"/>
      <c r="K80" s="152" t="s">
        <v>823</v>
      </c>
      <c r="L80" s="180"/>
    </row>
    <row r="81" spans="1:12" x14ac:dyDescent="0.3">
      <c r="A81" s="152"/>
      <c r="B81" s="180"/>
      <c r="C81" s="152" t="s">
        <v>822</v>
      </c>
      <c r="D81" s="181" t="s">
        <v>427</v>
      </c>
      <c r="E81" s="163"/>
      <c r="F81" s="60"/>
      <c r="G81" s="60"/>
      <c r="H81" s="60"/>
      <c r="I81" s="60"/>
      <c r="J81" s="152"/>
      <c r="K81" s="152"/>
      <c r="L81" s="180"/>
    </row>
    <row r="82" spans="1:12" x14ac:dyDescent="0.3">
      <c r="A82" s="152"/>
      <c r="B82" s="180"/>
      <c r="C82" s="152" t="s">
        <v>823</v>
      </c>
      <c r="D82" s="51" t="s">
        <v>582</v>
      </c>
      <c r="E82" s="41"/>
      <c r="F82" s="41"/>
      <c r="G82" s="41">
        <v>300000</v>
      </c>
      <c r="H82" s="41"/>
      <c r="I82" s="41"/>
      <c r="J82" s="152"/>
      <c r="K82" s="152"/>
      <c r="L82" s="180"/>
    </row>
    <row r="83" spans="1:12" x14ac:dyDescent="0.3">
      <c r="A83" s="152"/>
      <c r="B83" s="180"/>
      <c r="C83" s="152"/>
      <c r="D83" s="55" t="s">
        <v>433</v>
      </c>
      <c r="E83" s="163"/>
      <c r="F83" s="60"/>
      <c r="G83" s="163"/>
      <c r="H83" s="163"/>
      <c r="I83" s="60"/>
      <c r="J83" s="152"/>
      <c r="K83" s="152"/>
      <c r="L83" s="180"/>
    </row>
    <row r="84" spans="1:12" x14ac:dyDescent="0.3">
      <c r="A84" s="152"/>
      <c r="B84" s="180"/>
      <c r="C84" s="152"/>
      <c r="D84" s="183" t="s">
        <v>583</v>
      </c>
      <c r="E84" s="41"/>
      <c r="F84" s="41"/>
      <c r="G84" s="41"/>
      <c r="H84" s="41"/>
      <c r="I84" s="41">
        <v>200000</v>
      </c>
      <c r="J84" s="152"/>
      <c r="K84" s="152"/>
      <c r="L84" s="180"/>
    </row>
    <row r="85" spans="1:12" x14ac:dyDescent="0.3">
      <c r="A85" s="152"/>
      <c r="B85" s="180"/>
      <c r="C85" s="152"/>
      <c r="D85" s="181" t="s">
        <v>434</v>
      </c>
      <c r="E85" s="163"/>
      <c r="F85" s="60"/>
      <c r="G85" s="60"/>
      <c r="H85" s="60"/>
      <c r="I85" s="163"/>
      <c r="J85" s="152"/>
      <c r="K85" s="152"/>
      <c r="L85" s="180"/>
    </row>
    <row r="86" spans="1:12" x14ac:dyDescent="0.3">
      <c r="A86" s="152"/>
      <c r="B86" s="180"/>
      <c r="C86" s="152"/>
      <c r="D86" s="183" t="s">
        <v>584</v>
      </c>
      <c r="E86" s="61"/>
      <c r="F86" s="58"/>
      <c r="G86" s="58"/>
      <c r="H86" s="58"/>
      <c r="I86" s="41">
        <v>200000</v>
      </c>
      <c r="J86" s="152"/>
      <c r="K86" s="152"/>
      <c r="L86" s="180"/>
    </row>
    <row r="87" spans="1:12" x14ac:dyDescent="0.3">
      <c r="A87" s="152"/>
      <c r="B87" s="180"/>
      <c r="C87" s="152"/>
      <c r="D87" s="180" t="s">
        <v>435</v>
      </c>
      <c r="E87" s="163"/>
      <c r="F87" s="58"/>
      <c r="G87" s="58"/>
      <c r="H87" s="58"/>
      <c r="I87" s="194"/>
      <c r="J87" s="152"/>
      <c r="K87" s="152"/>
      <c r="L87" s="180"/>
    </row>
    <row r="88" spans="1:12" x14ac:dyDescent="0.3">
      <c r="A88" s="152"/>
      <c r="B88" s="180"/>
      <c r="C88" s="180"/>
      <c r="D88" s="183" t="s">
        <v>585</v>
      </c>
      <c r="E88" s="61"/>
      <c r="F88" s="190"/>
      <c r="G88" s="312">
        <v>200000</v>
      </c>
      <c r="H88" s="312"/>
      <c r="I88" s="190"/>
      <c r="J88" s="152"/>
      <c r="K88" s="152"/>
      <c r="L88" s="180"/>
    </row>
    <row r="89" spans="1:12" x14ac:dyDescent="0.3">
      <c r="A89" s="55"/>
      <c r="B89" s="181"/>
      <c r="C89" s="152"/>
      <c r="D89" s="189" t="s">
        <v>586</v>
      </c>
      <c r="E89" s="190">
        <v>400000</v>
      </c>
      <c r="F89" s="190">
        <v>400000</v>
      </c>
      <c r="G89" s="190">
        <v>400000</v>
      </c>
      <c r="H89" s="190">
        <v>400000</v>
      </c>
      <c r="I89" s="190">
        <v>400000</v>
      </c>
      <c r="J89" s="152"/>
      <c r="K89" s="152"/>
      <c r="L89" s="180"/>
    </row>
    <row r="90" spans="1:12" x14ac:dyDescent="0.3">
      <c r="A90" s="51">
        <v>5</v>
      </c>
      <c r="B90" s="183" t="s">
        <v>436</v>
      </c>
      <c r="C90" s="152"/>
      <c r="D90" s="183" t="s">
        <v>437</v>
      </c>
      <c r="E90" s="41">
        <v>100000</v>
      </c>
      <c r="F90" s="35"/>
      <c r="G90" s="35"/>
      <c r="H90" s="35">
        <v>200000</v>
      </c>
      <c r="I90" s="41"/>
      <c r="J90" s="152"/>
      <c r="K90" s="152"/>
      <c r="L90" s="180"/>
    </row>
    <row r="91" spans="1:12" x14ac:dyDescent="0.3">
      <c r="A91" s="152"/>
      <c r="B91" s="152" t="s">
        <v>438</v>
      </c>
      <c r="C91" s="152"/>
      <c r="D91" s="180" t="s">
        <v>439</v>
      </c>
      <c r="E91" s="61"/>
      <c r="F91" s="174"/>
      <c r="G91" s="174"/>
      <c r="H91" s="174"/>
      <c r="I91" s="61"/>
      <c r="J91" s="152"/>
      <c r="K91" s="152"/>
      <c r="L91" s="180"/>
    </row>
    <row r="92" spans="1:12" x14ac:dyDescent="0.3">
      <c r="A92" s="152"/>
      <c r="B92" s="152"/>
      <c r="C92" s="152"/>
      <c r="D92" s="181" t="s">
        <v>440</v>
      </c>
      <c r="E92" s="163"/>
      <c r="F92" s="166"/>
      <c r="G92" s="166"/>
      <c r="H92" s="166"/>
      <c r="I92" s="60"/>
      <c r="J92" s="152"/>
      <c r="K92" s="152"/>
      <c r="L92" s="180"/>
    </row>
    <row r="93" spans="1:12" x14ac:dyDescent="0.3">
      <c r="A93" s="152"/>
      <c r="B93" s="152"/>
      <c r="C93" s="152"/>
      <c r="D93" s="183" t="s">
        <v>441</v>
      </c>
      <c r="E93" s="41"/>
      <c r="F93" s="35"/>
      <c r="G93" s="41"/>
      <c r="H93" s="41"/>
      <c r="I93" s="41">
        <v>200000</v>
      </c>
      <c r="J93" s="152"/>
      <c r="K93" s="152"/>
      <c r="L93" s="180"/>
    </row>
    <row r="94" spans="1:12" x14ac:dyDescent="0.3">
      <c r="A94" s="55"/>
      <c r="B94" s="55"/>
      <c r="C94" s="55"/>
      <c r="D94" s="181" t="s">
        <v>442</v>
      </c>
      <c r="E94" s="60"/>
      <c r="F94" s="166"/>
      <c r="G94" s="163"/>
      <c r="H94" s="163"/>
      <c r="I94" s="163"/>
      <c r="J94" s="60"/>
      <c r="K94" s="55"/>
      <c r="L94" s="55"/>
    </row>
    <row r="95" spans="1:12" x14ac:dyDescent="0.3">
      <c r="A95" s="319"/>
      <c r="B95" s="320" t="s">
        <v>932</v>
      </c>
      <c r="C95" s="320"/>
      <c r="D95" s="198"/>
      <c r="E95" s="396">
        <f>SUM(E98)</f>
        <v>2964000</v>
      </c>
      <c r="F95" s="396">
        <f t="shared" ref="F95:I95" si="0">SUM(F98)</f>
        <v>1380000</v>
      </c>
      <c r="G95" s="396">
        <f t="shared" si="0"/>
        <v>9931000</v>
      </c>
      <c r="H95" s="396">
        <f t="shared" si="0"/>
        <v>4992000</v>
      </c>
      <c r="I95" s="396">
        <f t="shared" si="0"/>
        <v>10645000</v>
      </c>
      <c r="J95" s="59"/>
      <c r="K95" s="196">
        <v>65</v>
      </c>
      <c r="L95" s="196"/>
    </row>
    <row r="96" spans="1:12" x14ac:dyDescent="0.3">
      <c r="A96" s="196"/>
      <c r="B96" s="196"/>
      <c r="C96" s="196"/>
      <c r="D96" s="196"/>
      <c r="E96" s="59"/>
      <c r="F96" s="59"/>
      <c r="G96" s="203"/>
      <c r="H96" s="203"/>
      <c r="I96" s="203"/>
      <c r="J96" s="59"/>
      <c r="K96" s="196"/>
      <c r="L96" s="196"/>
    </row>
    <row r="97" spans="1:12" x14ac:dyDescent="0.3">
      <c r="A97" s="196"/>
      <c r="B97" s="196"/>
      <c r="C97" s="196"/>
      <c r="D97" s="196"/>
      <c r="E97" s="59"/>
      <c r="F97" s="59"/>
      <c r="G97" s="203"/>
      <c r="H97" s="203"/>
      <c r="I97" s="203"/>
      <c r="J97" s="59"/>
      <c r="K97" s="196"/>
      <c r="L97" s="196"/>
    </row>
    <row r="98" spans="1:12" s="323" customFormat="1" ht="16.5" x14ac:dyDescent="0.25">
      <c r="E98" s="192">
        <f>SUM(E5:E22,E28:E47,E52:E71,E76:E94)</f>
        <v>2964000</v>
      </c>
      <c r="F98" s="324">
        <f t="shared" ref="F98:I98" si="1">SUM(F5:F22,F28:F47,F52:F71,F76:F94)</f>
        <v>1380000</v>
      </c>
      <c r="G98" s="324">
        <f t="shared" si="1"/>
        <v>9931000</v>
      </c>
      <c r="H98" s="324">
        <f t="shared" si="1"/>
        <v>4992000</v>
      </c>
      <c r="I98" s="324">
        <f t="shared" si="1"/>
        <v>10645000</v>
      </c>
    </row>
    <row r="99" spans="1:12" ht="20.25" x14ac:dyDescent="0.3">
      <c r="C99" s="176"/>
      <c r="D99" s="176"/>
    </row>
    <row r="100" spans="1:12" ht="20.25" x14ac:dyDescent="0.3">
      <c r="C100" s="176"/>
      <c r="D100" s="176"/>
    </row>
    <row r="101" spans="1:12" ht="20.25" x14ac:dyDescent="0.3">
      <c r="C101" s="176"/>
      <c r="D101" s="176"/>
    </row>
    <row r="102" spans="1:12" ht="20.25" x14ac:dyDescent="0.3">
      <c r="C102" s="176"/>
      <c r="D102" s="176"/>
    </row>
    <row r="103" spans="1:12" ht="20.25" x14ac:dyDescent="0.3">
      <c r="C103" s="176"/>
      <c r="D103" s="176"/>
      <c r="L103" s="50">
        <v>87</v>
      </c>
    </row>
    <row r="104" spans="1:12" ht="20.25" x14ac:dyDescent="0.3">
      <c r="C104" s="176"/>
      <c r="D104" s="176"/>
    </row>
    <row r="105" spans="1:12" x14ac:dyDescent="0.3">
      <c r="D105" s="50" t="s">
        <v>265</v>
      </c>
      <c r="E105" s="247" t="e">
        <f>SUM(E5:E22,E28:E61,E68:E89,E84:E97,#REF!,#REF!,#REF!,#REF!,#REF!,#REF!,#REF!,#REF!)</f>
        <v>#REF!</v>
      </c>
      <c r="F105" s="247" t="e">
        <f>SUM(F5:F22,F28:F61,F68:F89,F84:F97,#REF!,#REF!,#REF!,#REF!,#REF!,#REF!,#REF!,#REF!)</f>
        <v>#REF!</v>
      </c>
      <c r="G105" s="247" t="e">
        <f>SUM(G5:G22,G28:G61,G68:G89,G84:G97,#REF!,#REF!,#REF!,#REF!,#REF!,#REF!,#REF!,#REF!)</f>
        <v>#REF!</v>
      </c>
      <c r="H105" s="247"/>
      <c r="I105" s="247" t="e">
        <f>SUM(I5:I22,I28:I61,I68:I89,I84:I97,#REF!,#REF!,#REF!,#REF!,#REF!,#REF!,#REF!,#REF!)</f>
        <v>#REF!</v>
      </c>
    </row>
    <row r="107" spans="1:12" x14ac:dyDescent="0.3">
      <c r="E107" s="50">
        <v>7</v>
      </c>
      <c r="F107" s="50">
        <v>7</v>
      </c>
      <c r="G107" s="50">
        <v>7</v>
      </c>
      <c r="I107" s="50">
        <v>7</v>
      </c>
    </row>
  </sheetData>
  <mergeCells count="20">
    <mergeCell ref="A25:A27"/>
    <mergeCell ref="B25:B27"/>
    <mergeCell ref="E25:I25"/>
    <mergeCell ref="K25:K27"/>
    <mergeCell ref="L25:L27"/>
    <mergeCell ref="A2:A4"/>
    <mergeCell ref="B2:B4"/>
    <mergeCell ref="E2:I2"/>
    <mergeCell ref="K2:K4"/>
    <mergeCell ref="L2:L4"/>
    <mergeCell ref="A73:A75"/>
    <mergeCell ref="B73:B75"/>
    <mergeCell ref="E73:I73"/>
    <mergeCell ref="K73:K75"/>
    <mergeCell ref="L73:L75"/>
    <mergeCell ref="A49:A51"/>
    <mergeCell ref="B49:B51"/>
    <mergeCell ref="E49:I49"/>
    <mergeCell ref="K49:K51"/>
    <mergeCell ref="L49:L51"/>
  </mergeCells>
  <printOptions horizontalCentered="1"/>
  <pageMargins left="0.74803149606299213" right="0.74803149606299213" top="1.181102362204724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view="pageBreakPreview" topLeftCell="A176" zoomScale="90" zoomScaleNormal="120" zoomScaleSheetLayoutView="90" workbookViewId="0">
      <selection activeCell="I199" sqref="I199"/>
    </sheetView>
  </sheetViews>
  <sheetFormatPr defaultRowHeight="18.75" x14ac:dyDescent="0.3"/>
  <cols>
    <col min="1" max="1" width="3.5" style="50" customWidth="1"/>
    <col min="2" max="2" width="9.625" style="50" customWidth="1"/>
    <col min="3" max="3" width="7.5" style="50" customWidth="1"/>
    <col min="4" max="4" width="26" style="50" customWidth="1"/>
    <col min="5" max="5" width="10.125" style="50" customWidth="1"/>
    <col min="6" max="6" width="10.25" style="50" customWidth="1"/>
    <col min="7" max="7" width="10" style="50" customWidth="1"/>
    <col min="8" max="8" width="10.875" style="50" customWidth="1"/>
    <col min="9" max="9" width="10" style="50" customWidth="1"/>
    <col min="10" max="10" width="7.75" style="50" customWidth="1"/>
    <col min="11" max="11" width="7.625" style="50" customWidth="1"/>
    <col min="12" max="12" width="7.25" style="50" customWidth="1"/>
    <col min="13" max="13" width="9" style="50"/>
    <col min="14" max="14" width="10.75" style="50" customWidth="1"/>
    <col min="15" max="17" width="10.75" style="50" bestFit="1" customWidth="1"/>
    <col min="18" max="18" width="11.5" style="50" customWidth="1"/>
    <col min="19" max="257" width="9" style="50"/>
    <col min="258" max="258" width="4.75" style="50" customWidth="1"/>
    <col min="259" max="259" width="14.75" style="50" customWidth="1"/>
    <col min="260" max="260" width="7" style="50" customWidth="1"/>
    <col min="261" max="261" width="26.875" style="50" customWidth="1"/>
    <col min="262" max="262" width="9.375" style="50" customWidth="1"/>
    <col min="263" max="263" width="10.25" style="50" customWidth="1"/>
    <col min="264" max="264" width="10.375" style="50" customWidth="1"/>
    <col min="265" max="265" width="10" style="50" customWidth="1"/>
    <col min="266" max="266" width="11.625" style="50" customWidth="1"/>
    <col min="267" max="267" width="6.75" style="50" customWidth="1"/>
    <col min="268" max="268" width="7.875" style="50" customWidth="1"/>
    <col min="269" max="513" width="9" style="50"/>
    <col min="514" max="514" width="4.75" style="50" customWidth="1"/>
    <col min="515" max="515" width="14.75" style="50" customWidth="1"/>
    <col min="516" max="516" width="7" style="50" customWidth="1"/>
    <col min="517" max="517" width="26.875" style="50" customWidth="1"/>
    <col min="518" max="518" width="9.375" style="50" customWidth="1"/>
    <col min="519" max="519" width="10.25" style="50" customWidth="1"/>
    <col min="520" max="520" width="10.375" style="50" customWidth="1"/>
    <col min="521" max="521" width="10" style="50" customWidth="1"/>
    <col min="522" max="522" width="11.625" style="50" customWidth="1"/>
    <col min="523" max="523" width="6.75" style="50" customWidth="1"/>
    <col min="524" max="524" width="7.875" style="50" customWidth="1"/>
    <col min="525" max="769" width="9" style="50"/>
    <col min="770" max="770" width="4.75" style="50" customWidth="1"/>
    <col min="771" max="771" width="14.75" style="50" customWidth="1"/>
    <col min="772" max="772" width="7" style="50" customWidth="1"/>
    <col min="773" max="773" width="26.875" style="50" customWidth="1"/>
    <col min="774" max="774" width="9.375" style="50" customWidth="1"/>
    <col min="775" max="775" width="10.25" style="50" customWidth="1"/>
    <col min="776" max="776" width="10.375" style="50" customWidth="1"/>
    <col min="777" max="777" width="10" style="50" customWidth="1"/>
    <col min="778" max="778" width="11.625" style="50" customWidth="1"/>
    <col min="779" max="779" width="6.75" style="50" customWidth="1"/>
    <col min="780" max="780" width="7.875" style="50" customWidth="1"/>
    <col min="781" max="1025" width="9" style="50"/>
    <col min="1026" max="1026" width="4.75" style="50" customWidth="1"/>
    <col min="1027" max="1027" width="14.75" style="50" customWidth="1"/>
    <col min="1028" max="1028" width="7" style="50" customWidth="1"/>
    <col min="1029" max="1029" width="26.875" style="50" customWidth="1"/>
    <col min="1030" max="1030" width="9.375" style="50" customWidth="1"/>
    <col min="1031" max="1031" width="10.25" style="50" customWidth="1"/>
    <col min="1032" max="1032" width="10.375" style="50" customWidth="1"/>
    <col min="1033" max="1033" width="10" style="50" customWidth="1"/>
    <col min="1034" max="1034" width="11.625" style="50" customWidth="1"/>
    <col min="1035" max="1035" width="6.75" style="50" customWidth="1"/>
    <col min="1036" max="1036" width="7.875" style="50" customWidth="1"/>
    <col min="1037" max="1281" width="9" style="50"/>
    <col min="1282" max="1282" width="4.75" style="50" customWidth="1"/>
    <col min="1283" max="1283" width="14.75" style="50" customWidth="1"/>
    <col min="1284" max="1284" width="7" style="50" customWidth="1"/>
    <col min="1285" max="1285" width="26.875" style="50" customWidth="1"/>
    <col min="1286" max="1286" width="9.375" style="50" customWidth="1"/>
    <col min="1287" max="1287" width="10.25" style="50" customWidth="1"/>
    <col min="1288" max="1288" width="10.375" style="50" customWidth="1"/>
    <col min="1289" max="1289" width="10" style="50" customWidth="1"/>
    <col min="1290" max="1290" width="11.625" style="50" customWidth="1"/>
    <col min="1291" max="1291" width="6.75" style="50" customWidth="1"/>
    <col min="1292" max="1292" width="7.875" style="50" customWidth="1"/>
    <col min="1293" max="1537" width="9" style="50"/>
    <col min="1538" max="1538" width="4.75" style="50" customWidth="1"/>
    <col min="1539" max="1539" width="14.75" style="50" customWidth="1"/>
    <col min="1540" max="1540" width="7" style="50" customWidth="1"/>
    <col min="1541" max="1541" width="26.875" style="50" customWidth="1"/>
    <col min="1542" max="1542" width="9.375" style="50" customWidth="1"/>
    <col min="1543" max="1543" width="10.25" style="50" customWidth="1"/>
    <col min="1544" max="1544" width="10.375" style="50" customWidth="1"/>
    <col min="1545" max="1545" width="10" style="50" customWidth="1"/>
    <col min="1546" max="1546" width="11.625" style="50" customWidth="1"/>
    <col min="1547" max="1547" width="6.75" style="50" customWidth="1"/>
    <col min="1548" max="1548" width="7.875" style="50" customWidth="1"/>
    <col min="1549" max="1793" width="9" style="50"/>
    <col min="1794" max="1794" width="4.75" style="50" customWidth="1"/>
    <col min="1795" max="1795" width="14.75" style="50" customWidth="1"/>
    <col min="1796" max="1796" width="7" style="50" customWidth="1"/>
    <col min="1797" max="1797" width="26.875" style="50" customWidth="1"/>
    <col min="1798" max="1798" width="9.375" style="50" customWidth="1"/>
    <col min="1799" max="1799" width="10.25" style="50" customWidth="1"/>
    <col min="1800" max="1800" width="10.375" style="50" customWidth="1"/>
    <col min="1801" max="1801" width="10" style="50" customWidth="1"/>
    <col min="1802" max="1802" width="11.625" style="50" customWidth="1"/>
    <col min="1803" max="1803" width="6.75" style="50" customWidth="1"/>
    <col min="1804" max="1804" width="7.875" style="50" customWidth="1"/>
    <col min="1805" max="2049" width="9" style="50"/>
    <col min="2050" max="2050" width="4.75" style="50" customWidth="1"/>
    <col min="2051" max="2051" width="14.75" style="50" customWidth="1"/>
    <col min="2052" max="2052" width="7" style="50" customWidth="1"/>
    <col min="2053" max="2053" width="26.875" style="50" customWidth="1"/>
    <col min="2054" max="2054" width="9.375" style="50" customWidth="1"/>
    <col min="2055" max="2055" width="10.25" style="50" customWidth="1"/>
    <col min="2056" max="2056" width="10.375" style="50" customWidth="1"/>
    <col min="2057" max="2057" width="10" style="50" customWidth="1"/>
    <col min="2058" max="2058" width="11.625" style="50" customWidth="1"/>
    <col min="2059" max="2059" width="6.75" style="50" customWidth="1"/>
    <col min="2060" max="2060" width="7.875" style="50" customWidth="1"/>
    <col min="2061" max="2305" width="9" style="50"/>
    <col min="2306" max="2306" width="4.75" style="50" customWidth="1"/>
    <col min="2307" max="2307" width="14.75" style="50" customWidth="1"/>
    <col min="2308" max="2308" width="7" style="50" customWidth="1"/>
    <col min="2309" max="2309" width="26.875" style="50" customWidth="1"/>
    <col min="2310" max="2310" width="9.375" style="50" customWidth="1"/>
    <col min="2311" max="2311" width="10.25" style="50" customWidth="1"/>
    <col min="2312" max="2312" width="10.375" style="50" customWidth="1"/>
    <col min="2313" max="2313" width="10" style="50" customWidth="1"/>
    <col min="2314" max="2314" width="11.625" style="50" customWidth="1"/>
    <col min="2315" max="2315" width="6.75" style="50" customWidth="1"/>
    <col min="2316" max="2316" width="7.875" style="50" customWidth="1"/>
    <col min="2317" max="2561" width="9" style="50"/>
    <col min="2562" max="2562" width="4.75" style="50" customWidth="1"/>
    <col min="2563" max="2563" width="14.75" style="50" customWidth="1"/>
    <col min="2564" max="2564" width="7" style="50" customWidth="1"/>
    <col min="2565" max="2565" width="26.875" style="50" customWidth="1"/>
    <col min="2566" max="2566" width="9.375" style="50" customWidth="1"/>
    <col min="2567" max="2567" width="10.25" style="50" customWidth="1"/>
    <col min="2568" max="2568" width="10.375" style="50" customWidth="1"/>
    <col min="2569" max="2569" width="10" style="50" customWidth="1"/>
    <col min="2570" max="2570" width="11.625" style="50" customWidth="1"/>
    <col min="2571" max="2571" width="6.75" style="50" customWidth="1"/>
    <col min="2572" max="2572" width="7.875" style="50" customWidth="1"/>
    <col min="2573" max="2817" width="9" style="50"/>
    <col min="2818" max="2818" width="4.75" style="50" customWidth="1"/>
    <col min="2819" max="2819" width="14.75" style="50" customWidth="1"/>
    <col min="2820" max="2820" width="7" style="50" customWidth="1"/>
    <col min="2821" max="2821" width="26.875" style="50" customWidth="1"/>
    <col min="2822" max="2822" width="9.375" style="50" customWidth="1"/>
    <col min="2823" max="2823" width="10.25" style="50" customWidth="1"/>
    <col min="2824" max="2824" width="10.375" style="50" customWidth="1"/>
    <col min="2825" max="2825" width="10" style="50" customWidth="1"/>
    <col min="2826" max="2826" width="11.625" style="50" customWidth="1"/>
    <col min="2827" max="2827" width="6.75" style="50" customWidth="1"/>
    <col min="2828" max="2828" width="7.875" style="50" customWidth="1"/>
    <col min="2829" max="3073" width="9" style="50"/>
    <col min="3074" max="3074" width="4.75" style="50" customWidth="1"/>
    <col min="3075" max="3075" width="14.75" style="50" customWidth="1"/>
    <col min="3076" max="3076" width="7" style="50" customWidth="1"/>
    <col min="3077" max="3077" width="26.875" style="50" customWidth="1"/>
    <col min="3078" max="3078" width="9.375" style="50" customWidth="1"/>
    <col min="3079" max="3079" width="10.25" style="50" customWidth="1"/>
    <col min="3080" max="3080" width="10.375" style="50" customWidth="1"/>
    <col min="3081" max="3081" width="10" style="50" customWidth="1"/>
    <col min="3082" max="3082" width="11.625" style="50" customWidth="1"/>
    <col min="3083" max="3083" width="6.75" style="50" customWidth="1"/>
    <col min="3084" max="3084" width="7.875" style="50" customWidth="1"/>
    <col min="3085" max="3329" width="9" style="50"/>
    <col min="3330" max="3330" width="4.75" style="50" customWidth="1"/>
    <col min="3331" max="3331" width="14.75" style="50" customWidth="1"/>
    <col min="3332" max="3332" width="7" style="50" customWidth="1"/>
    <col min="3333" max="3333" width="26.875" style="50" customWidth="1"/>
    <col min="3334" max="3334" width="9.375" style="50" customWidth="1"/>
    <col min="3335" max="3335" width="10.25" style="50" customWidth="1"/>
    <col min="3336" max="3336" width="10.375" style="50" customWidth="1"/>
    <col min="3337" max="3337" width="10" style="50" customWidth="1"/>
    <col min="3338" max="3338" width="11.625" style="50" customWidth="1"/>
    <col min="3339" max="3339" width="6.75" style="50" customWidth="1"/>
    <col min="3340" max="3340" width="7.875" style="50" customWidth="1"/>
    <col min="3341" max="3585" width="9" style="50"/>
    <col min="3586" max="3586" width="4.75" style="50" customWidth="1"/>
    <col min="3587" max="3587" width="14.75" style="50" customWidth="1"/>
    <col min="3588" max="3588" width="7" style="50" customWidth="1"/>
    <col min="3589" max="3589" width="26.875" style="50" customWidth="1"/>
    <col min="3590" max="3590" width="9.375" style="50" customWidth="1"/>
    <col min="3591" max="3591" width="10.25" style="50" customWidth="1"/>
    <col min="3592" max="3592" width="10.375" style="50" customWidth="1"/>
    <col min="3593" max="3593" width="10" style="50" customWidth="1"/>
    <col min="3594" max="3594" width="11.625" style="50" customWidth="1"/>
    <col min="3595" max="3595" width="6.75" style="50" customWidth="1"/>
    <col min="3596" max="3596" width="7.875" style="50" customWidth="1"/>
    <col min="3597" max="3841" width="9" style="50"/>
    <col min="3842" max="3842" width="4.75" style="50" customWidth="1"/>
    <col min="3843" max="3843" width="14.75" style="50" customWidth="1"/>
    <col min="3844" max="3844" width="7" style="50" customWidth="1"/>
    <col min="3845" max="3845" width="26.875" style="50" customWidth="1"/>
    <col min="3846" max="3846" width="9.375" style="50" customWidth="1"/>
    <col min="3847" max="3847" width="10.25" style="50" customWidth="1"/>
    <col min="3848" max="3848" width="10.375" style="50" customWidth="1"/>
    <col min="3849" max="3849" width="10" style="50" customWidth="1"/>
    <col min="3850" max="3850" width="11.625" style="50" customWidth="1"/>
    <col min="3851" max="3851" width="6.75" style="50" customWidth="1"/>
    <col min="3852" max="3852" width="7.875" style="50" customWidth="1"/>
    <col min="3853" max="4097" width="9" style="50"/>
    <col min="4098" max="4098" width="4.75" style="50" customWidth="1"/>
    <col min="4099" max="4099" width="14.75" style="50" customWidth="1"/>
    <col min="4100" max="4100" width="7" style="50" customWidth="1"/>
    <col min="4101" max="4101" width="26.875" style="50" customWidth="1"/>
    <col min="4102" max="4102" width="9.375" style="50" customWidth="1"/>
    <col min="4103" max="4103" width="10.25" style="50" customWidth="1"/>
    <col min="4104" max="4104" width="10.375" style="50" customWidth="1"/>
    <col min="4105" max="4105" width="10" style="50" customWidth="1"/>
    <col min="4106" max="4106" width="11.625" style="50" customWidth="1"/>
    <col min="4107" max="4107" width="6.75" style="50" customWidth="1"/>
    <col min="4108" max="4108" width="7.875" style="50" customWidth="1"/>
    <col min="4109" max="4353" width="9" style="50"/>
    <col min="4354" max="4354" width="4.75" style="50" customWidth="1"/>
    <col min="4355" max="4355" width="14.75" style="50" customWidth="1"/>
    <col min="4356" max="4356" width="7" style="50" customWidth="1"/>
    <col min="4357" max="4357" width="26.875" style="50" customWidth="1"/>
    <col min="4358" max="4358" width="9.375" style="50" customWidth="1"/>
    <col min="4359" max="4359" width="10.25" style="50" customWidth="1"/>
    <col min="4360" max="4360" width="10.375" style="50" customWidth="1"/>
    <col min="4361" max="4361" width="10" style="50" customWidth="1"/>
    <col min="4362" max="4362" width="11.625" style="50" customWidth="1"/>
    <col min="4363" max="4363" width="6.75" style="50" customWidth="1"/>
    <col min="4364" max="4364" width="7.875" style="50" customWidth="1"/>
    <col min="4365" max="4609" width="9" style="50"/>
    <col min="4610" max="4610" width="4.75" style="50" customWidth="1"/>
    <col min="4611" max="4611" width="14.75" style="50" customWidth="1"/>
    <col min="4612" max="4612" width="7" style="50" customWidth="1"/>
    <col min="4613" max="4613" width="26.875" style="50" customWidth="1"/>
    <col min="4614" max="4614" width="9.375" style="50" customWidth="1"/>
    <col min="4615" max="4615" width="10.25" style="50" customWidth="1"/>
    <col min="4616" max="4616" width="10.375" style="50" customWidth="1"/>
    <col min="4617" max="4617" width="10" style="50" customWidth="1"/>
    <col min="4618" max="4618" width="11.625" style="50" customWidth="1"/>
    <col min="4619" max="4619" width="6.75" style="50" customWidth="1"/>
    <col min="4620" max="4620" width="7.875" style="50" customWidth="1"/>
    <col min="4621" max="4865" width="9" style="50"/>
    <col min="4866" max="4866" width="4.75" style="50" customWidth="1"/>
    <col min="4867" max="4867" width="14.75" style="50" customWidth="1"/>
    <col min="4868" max="4868" width="7" style="50" customWidth="1"/>
    <col min="4869" max="4869" width="26.875" style="50" customWidth="1"/>
    <col min="4870" max="4870" width="9.375" style="50" customWidth="1"/>
    <col min="4871" max="4871" width="10.25" style="50" customWidth="1"/>
    <col min="4872" max="4872" width="10.375" style="50" customWidth="1"/>
    <col min="4873" max="4873" width="10" style="50" customWidth="1"/>
    <col min="4874" max="4874" width="11.625" style="50" customWidth="1"/>
    <col min="4875" max="4875" width="6.75" style="50" customWidth="1"/>
    <col min="4876" max="4876" width="7.875" style="50" customWidth="1"/>
    <col min="4877" max="5121" width="9" style="50"/>
    <col min="5122" max="5122" width="4.75" style="50" customWidth="1"/>
    <col min="5123" max="5123" width="14.75" style="50" customWidth="1"/>
    <col min="5124" max="5124" width="7" style="50" customWidth="1"/>
    <col min="5125" max="5125" width="26.875" style="50" customWidth="1"/>
    <col min="5126" max="5126" width="9.375" style="50" customWidth="1"/>
    <col min="5127" max="5127" width="10.25" style="50" customWidth="1"/>
    <col min="5128" max="5128" width="10.375" style="50" customWidth="1"/>
    <col min="5129" max="5129" width="10" style="50" customWidth="1"/>
    <col min="5130" max="5130" width="11.625" style="50" customWidth="1"/>
    <col min="5131" max="5131" width="6.75" style="50" customWidth="1"/>
    <col min="5132" max="5132" width="7.875" style="50" customWidth="1"/>
    <col min="5133" max="5377" width="9" style="50"/>
    <col min="5378" max="5378" width="4.75" style="50" customWidth="1"/>
    <col min="5379" max="5379" width="14.75" style="50" customWidth="1"/>
    <col min="5380" max="5380" width="7" style="50" customWidth="1"/>
    <col min="5381" max="5381" width="26.875" style="50" customWidth="1"/>
    <col min="5382" max="5382" width="9.375" style="50" customWidth="1"/>
    <col min="5383" max="5383" width="10.25" style="50" customWidth="1"/>
    <col min="5384" max="5384" width="10.375" style="50" customWidth="1"/>
    <col min="5385" max="5385" width="10" style="50" customWidth="1"/>
    <col min="5386" max="5386" width="11.625" style="50" customWidth="1"/>
    <col min="5387" max="5387" width="6.75" style="50" customWidth="1"/>
    <col min="5388" max="5388" width="7.875" style="50" customWidth="1"/>
    <col min="5389" max="5633" width="9" style="50"/>
    <col min="5634" max="5634" width="4.75" style="50" customWidth="1"/>
    <col min="5635" max="5635" width="14.75" style="50" customWidth="1"/>
    <col min="5636" max="5636" width="7" style="50" customWidth="1"/>
    <col min="5637" max="5637" width="26.875" style="50" customWidth="1"/>
    <col min="5638" max="5638" width="9.375" style="50" customWidth="1"/>
    <col min="5639" max="5639" width="10.25" style="50" customWidth="1"/>
    <col min="5640" max="5640" width="10.375" style="50" customWidth="1"/>
    <col min="5641" max="5641" width="10" style="50" customWidth="1"/>
    <col min="5642" max="5642" width="11.625" style="50" customWidth="1"/>
    <col min="5643" max="5643" width="6.75" style="50" customWidth="1"/>
    <col min="5644" max="5644" width="7.875" style="50" customWidth="1"/>
    <col min="5645" max="5889" width="9" style="50"/>
    <col min="5890" max="5890" width="4.75" style="50" customWidth="1"/>
    <col min="5891" max="5891" width="14.75" style="50" customWidth="1"/>
    <col min="5892" max="5892" width="7" style="50" customWidth="1"/>
    <col min="5893" max="5893" width="26.875" style="50" customWidth="1"/>
    <col min="5894" max="5894" width="9.375" style="50" customWidth="1"/>
    <col min="5895" max="5895" width="10.25" style="50" customWidth="1"/>
    <col min="5896" max="5896" width="10.375" style="50" customWidth="1"/>
    <col min="5897" max="5897" width="10" style="50" customWidth="1"/>
    <col min="5898" max="5898" width="11.625" style="50" customWidth="1"/>
    <col min="5899" max="5899" width="6.75" style="50" customWidth="1"/>
    <col min="5900" max="5900" width="7.875" style="50" customWidth="1"/>
    <col min="5901" max="6145" width="9" style="50"/>
    <col min="6146" max="6146" width="4.75" style="50" customWidth="1"/>
    <col min="6147" max="6147" width="14.75" style="50" customWidth="1"/>
    <col min="6148" max="6148" width="7" style="50" customWidth="1"/>
    <col min="6149" max="6149" width="26.875" style="50" customWidth="1"/>
    <col min="6150" max="6150" width="9.375" style="50" customWidth="1"/>
    <col min="6151" max="6151" width="10.25" style="50" customWidth="1"/>
    <col min="6152" max="6152" width="10.375" style="50" customWidth="1"/>
    <col min="6153" max="6153" width="10" style="50" customWidth="1"/>
    <col min="6154" max="6154" width="11.625" style="50" customWidth="1"/>
    <col min="6155" max="6155" width="6.75" style="50" customWidth="1"/>
    <col min="6156" max="6156" width="7.875" style="50" customWidth="1"/>
    <col min="6157" max="6401" width="9" style="50"/>
    <col min="6402" max="6402" width="4.75" style="50" customWidth="1"/>
    <col min="6403" max="6403" width="14.75" style="50" customWidth="1"/>
    <col min="6404" max="6404" width="7" style="50" customWidth="1"/>
    <col min="6405" max="6405" width="26.875" style="50" customWidth="1"/>
    <col min="6406" max="6406" width="9.375" style="50" customWidth="1"/>
    <col min="6407" max="6407" width="10.25" style="50" customWidth="1"/>
    <col min="6408" max="6408" width="10.375" style="50" customWidth="1"/>
    <col min="6409" max="6409" width="10" style="50" customWidth="1"/>
    <col min="6410" max="6410" width="11.625" style="50" customWidth="1"/>
    <col min="6411" max="6411" width="6.75" style="50" customWidth="1"/>
    <col min="6412" max="6412" width="7.875" style="50" customWidth="1"/>
    <col min="6413" max="6657" width="9" style="50"/>
    <col min="6658" max="6658" width="4.75" style="50" customWidth="1"/>
    <col min="6659" max="6659" width="14.75" style="50" customWidth="1"/>
    <col min="6660" max="6660" width="7" style="50" customWidth="1"/>
    <col min="6661" max="6661" width="26.875" style="50" customWidth="1"/>
    <col min="6662" max="6662" width="9.375" style="50" customWidth="1"/>
    <col min="6663" max="6663" width="10.25" style="50" customWidth="1"/>
    <col min="6664" max="6664" width="10.375" style="50" customWidth="1"/>
    <col min="6665" max="6665" width="10" style="50" customWidth="1"/>
    <col min="6666" max="6666" width="11.625" style="50" customWidth="1"/>
    <col min="6667" max="6667" width="6.75" style="50" customWidth="1"/>
    <col min="6668" max="6668" width="7.875" style="50" customWidth="1"/>
    <col min="6669" max="6913" width="9" style="50"/>
    <col min="6914" max="6914" width="4.75" style="50" customWidth="1"/>
    <col min="6915" max="6915" width="14.75" style="50" customWidth="1"/>
    <col min="6916" max="6916" width="7" style="50" customWidth="1"/>
    <col min="6917" max="6917" width="26.875" style="50" customWidth="1"/>
    <col min="6918" max="6918" width="9.375" style="50" customWidth="1"/>
    <col min="6919" max="6919" width="10.25" style="50" customWidth="1"/>
    <col min="6920" max="6920" width="10.375" style="50" customWidth="1"/>
    <col min="6921" max="6921" width="10" style="50" customWidth="1"/>
    <col min="6922" max="6922" width="11.625" style="50" customWidth="1"/>
    <col min="6923" max="6923" width="6.75" style="50" customWidth="1"/>
    <col min="6924" max="6924" width="7.875" style="50" customWidth="1"/>
    <col min="6925" max="7169" width="9" style="50"/>
    <col min="7170" max="7170" width="4.75" style="50" customWidth="1"/>
    <col min="7171" max="7171" width="14.75" style="50" customWidth="1"/>
    <col min="7172" max="7172" width="7" style="50" customWidth="1"/>
    <col min="7173" max="7173" width="26.875" style="50" customWidth="1"/>
    <col min="7174" max="7174" width="9.375" style="50" customWidth="1"/>
    <col min="7175" max="7175" width="10.25" style="50" customWidth="1"/>
    <col min="7176" max="7176" width="10.375" style="50" customWidth="1"/>
    <col min="7177" max="7177" width="10" style="50" customWidth="1"/>
    <col min="7178" max="7178" width="11.625" style="50" customWidth="1"/>
    <col min="7179" max="7179" width="6.75" style="50" customWidth="1"/>
    <col min="7180" max="7180" width="7.875" style="50" customWidth="1"/>
    <col min="7181" max="7425" width="9" style="50"/>
    <col min="7426" max="7426" width="4.75" style="50" customWidth="1"/>
    <col min="7427" max="7427" width="14.75" style="50" customWidth="1"/>
    <col min="7428" max="7428" width="7" style="50" customWidth="1"/>
    <col min="7429" max="7429" width="26.875" style="50" customWidth="1"/>
    <col min="7430" max="7430" width="9.375" style="50" customWidth="1"/>
    <col min="7431" max="7431" width="10.25" style="50" customWidth="1"/>
    <col min="7432" max="7432" width="10.375" style="50" customWidth="1"/>
    <col min="7433" max="7433" width="10" style="50" customWidth="1"/>
    <col min="7434" max="7434" width="11.625" style="50" customWidth="1"/>
    <col min="7435" max="7435" width="6.75" style="50" customWidth="1"/>
    <col min="7436" max="7436" width="7.875" style="50" customWidth="1"/>
    <col min="7437" max="7681" width="9" style="50"/>
    <col min="7682" max="7682" width="4.75" style="50" customWidth="1"/>
    <col min="7683" max="7683" width="14.75" style="50" customWidth="1"/>
    <col min="7684" max="7684" width="7" style="50" customWidth="1"/>
    <col min="7685" max="7685" width="26.875" style="50" customWidth="1"/>
    <col min="7686" max="7686" width="9.375" style="50" customWidth="1"/>
    <col min="7687" max="7687" width="10.25" style="50" customWidth="1"/>
    <col min="7688" max="7688" width="10.375" style="50" customWidth="1"/>
    <col min="7689" max="7689" width="10" style="50" customWidth="1"/>
    <col min="7690" max="7690" width="11.625" style="50" customWidth="1"/>
    <col min="7691" max="7691" width="6.75" style="50" customWidth="1"/>
    <col min="7692" max="7692" width="7.875" style="50" customWidth="1"/>
    <col min="7693" max="7937" width="9" style="50"/>
    <col min="7938" max="7938" width="4.75" style="50" customWidth="1"/>
    <col min="7939" max="7939" width="14.75" style="50" customWidth="1"/>
    <col min="7940" max="7940" width="7" style="50" customWidth="1"/>
    <col min="7941" max="7941" width="26.875" style="50" customWidth="1"/>
    <col min="7942" max="7942" width="9.375" style="50" customWidth="1"/>
    <col min="7943" max="7943" width="10.25" style="50" customWidth="1"/>
    <col min="7944" max="7944" width="10.375" style="50" customWidth="1"/>
    <col min="7945" max="7945" width="10" style="50" customWidth="1"/>
    <col min="7946" max="7946" width="11.625" style="50" customWidth="1"/>
    <col min="7947" max="7947" width="6.75" style="50" customWidth="1"/>
    <col min="7948" max="7948" width="7.875" style="50" customWidth="1"/>
    <col min="7949" max="8193" width="9" style="50"/>
    <col min="8194" max="8194" width="4.75" style="50" customWidth="1"/>
    <col min="8195" max="8195" width="14.75" style="50" customWidth="1"/>
    <col min="8196" max="8196" width="7" style="50" customWidth="1"/>
    <col min="8197" max="8197" width="26.875" style="50" customWidth="1"/>
    <col min="8198" max="8198" width="9.375" style="50" customWidth="1"/>
    <col min="8199" max="8199" width="10.25" style="50" customWidth="1"/>
    <col min="8200" max="8200" width="10.375" style="50" customWidth="1"/>
    <col min="8201" max="8201" width="10" style="50" customWidth="1"/>
    <col min="8202" max="8202" width="11.625" style="50" customWidth="1"/>
    <col min="8203" max="8203" width="6.75" style="50" customWidth="1"/>
    <col min="8204" max="8204" width="7.875" style="50" customWidth="1"/>
    <col min="8205" max="8449" width="9" style="50"/>
    <col min="8450" max="8450" width="4.75" style="50" customWidth="1"/>
    <col min="8451" max="8451" width="14.75" style="50" customWidth="1"/>
    <col min="8452" max="8452" width="7" style="50" customWidth="1"/>
    <col min="8453" max="8453" width="26.875" style="50" customWidth="1"/>
    <col min="8454" max="8454" width="9.375" style="50" customWidth="1"/>
    <col min="8455" max="8455" width="10.25" style="50" customWidth="1"/>
    <col min="8456" max="8456" width="10.375" style="50" customWidth="1"/>
    <col min="8457" max="8457" width="10" style="50" customWidth="1"/>
    <col min="8458" max="8458" width="11.625" style="50" customWidth="1"/>
    <col min="8459" max="8459" width="6.75" style="50" customWidth="1"/>
    <col min="8460" max="8460" width="7.875" style="50" customWidth="1"/>
    <col min="8461" max="8705" width="9" style="50"/>
    <col min="8706" max="8706" width="4.75" style="50" customWidth="1"/>
    <col min="8707" max="8707" width="14.75" style="50" customWidth="1"/>
    <col min="8708" max="8708" width="7" style="50" customWidth="1"/>
    <col min="8709" max="8709" width="26.875" style="50" customWidth="1"/>
    <col min="8710" max="8710" width="9.375" style="50" customWidth="1"/>
    <col min="8711" max="8711" width="10.25" style="50" customWidth="1"/>
    <col min="8712" max="8712" width="10.375" style="50" customWidth="1"/>
    <col min="8713" max="8713" width="10" style="50" customWidth="1"/>
    <col min="8714" max="8714" width="11.625" style="50" customWidth="1"/>
    <col min="8715" max="8715" width="6.75" style="50" customWidth="1"/>
    <col min="8716" max="8716" width="7.875" style="50" customWidth="1"/>
    <col min="8717" max="8961" width="9" style="50"/>
    <col min="8962" max="8962" width="4.75" style="50" customWidth="1"/>
    <col min="8963" max="8963" width="14.75" style="50" customWidth="1"/>
    <col min="8964" max="8964" width="7" style="50" customWidth="1"/>
    <col min="8965" max="8965" width="26.875" style="50" customWidth="1"/>
    <col min="8966" max="8966" width="9.375" style="50" customWidth="1"/>
    <col min="8967" max="8967" width="10.25" style="50" customWidth="1"/>
    <col min="8968" max="8968" width="10.375" style="50" customWidth="1"/>
    <col min="8969" max="8969" width="10" style="50" customWidth="1"/>
    <col min="8970" max="8970" width="11.625" style="50" customWidth="1"/>
    <col min="8971" max="8971" width="6.75" style="50" customWidth="1"/>
    <col min="8972" max="8972" width="7.875" style="50" customWidth="1"/>
    <col min="8973" max="9217" width="9" style="50"/>
    <col min="9218" max="9218" width="4.75" style="50" customWidth="1"/>
    <col min="9219" max="9219" width="14.75" style="50" customWidth="1"/>
    <col min="9220" max="9220" width="7" style="50" customWidth="1"/>
    <col min="9221" max="9221" width="26.875" style="50" customWidth="1"/>
    <col min="9222" max="9222" width="9.375" style="50" customWidth="1"/>
    <col min="9223" max="9223" width="10.25" style="50" customWidth="1"/>
    <col min="9224" max="9224" width="10.375" style="50" customWidth="1"/>
    <col min="9225" max="9225" width="10" style="50" customWidth="1"/>
    <col min="9226" max="9226" width="11.625" style="50" customWidth="1"/>
    <col min="9227" max="9227" width="6.75" style="50" customWidth="1"/>
    <col min="9228" max="9228" width="7.875" style="50" customWidth="1"/>
    <col min="9229" max="9473" width="9" style="50"/>
    <col min="9474" max="9474" width="4.75" style="50" customWidth="1"/>
    <col min="9475" max="9475" width="14.75" style="50" customWidth="1"/>
    <col min="9476" max="9476" width="7" style="50" customWidth="1"/>
    <col min="9477" max="9477" width="26.875" style="50" customWidth="1"/>
    <col min="9478" max="9478" width="9.375" style="50" customWidth="1"/>
    <col min="9479" max="9479" width="10.25" style="50" customWidth="1"/>
    <col min="9480" max="9480" width="10.375" style="50" customWidth="1"/>
    <col min="9481" max="9481" width="10" style="50" customWidth="1"/>
    <col min="9482" max="9482" width="11.625" style="50" customWidth="1"/>
    <col min="9483" max="9483" width="6.75" style="50" customWidth="1"/>
    <col min="9484" max="9484" width="7.875" style="50" customWidth="1"/>
    <col min="9485" max="9729" width="9" style="50"/>
    <col min="9730" max="9730" width="4.75" style="50" customWidth="1"/>
    <col min="9731" max="9731" width="14.75" style="50" customWidth="1"/>
    <col min="9732" max="9732" width="7" style="50" customWidth="1"/>
    <col min="9733" max="9733" width="26.875" style="50" customWidth="1"/>
    <col min="9734" max="9734" width="9.375" style="50" customWidth="1"/>
    <col min="9735" max="9735" width="10.25" style="50" customWidth="1"/>
    <col min="9736" max="9736" width="10.375" style="50" customWidth="1"/>
    <col min="9737" max="9737" width="10" style="50" customWidth="1"/>
    <col min="9738" max="9738" width="11.625" style="50" customWidth="1"/>
    <col min="9739" max="9739" width="6.75" style="50" customWidth="1"/>
    <col min="9740" max="9740" width="7.875" style="50" customWidth="1"/>
    <col min="9741" max="9985" width="9" style="50"/>
    <col min="9986" max="9986" width="4.75" style="50" customWidth="1"/>
    <col min="9987" max="9987" width="14.75" style="50" customWidth="1"/>
    <col min="9988" max="9988" width="7" style="50" customWidth="1"/>
    <col min="9989" max="9989" width="26.875" style="50" customWidth="1"/>
    <col min="9990" max="9990" width="9.375" style="50" customWidth="1"/>
    <col min="9991" max="9991" width="10.25" style="50" customWidth="1"/>
    <col min="9992" max="9992" width="10.375" style="50" customWidth="1"/>
    <col min="9993" max="9993" width="10" style="50" customWidth="1"/>
    <col min="9994" max="9994" width="11.625" style="50" customWidth="1"/>
    <col min="9995" max="9995" width="6.75" style="50" customWidth="1"/>
    <col min="9996" max="9996" width="7.875" style="50" customWidth="1"/>
    <col min="9997" max="10241" width="9" style="50"/>
    <col min="10242" max="10242" width="4.75" style="50" customWidth="1"/>
    <col min="10243" max="10243" width="14.75" style="50" customWidth="1"/>
    <col min="10244" max="10244" width="7" style="50" customWidth="1"/>
    <col min="10245" max="10245" width="26.875" style="50" customWidth="1"/>
    <col min="10246" max="10246" width="9.375" style="50" customWidth="1"/>
    <col min="10247" max="10247" width="10.25" style="50" customWidth="1"/>
    <col min="10248" max="10248" width="10.375" style="50" customWidth="1"/>
    <col min="10249" max="10249" width="10" style="50" customWidth="1"/>
    <col min="10250" max="10250" width="11.625" style="50" customWidth="1"/>
    <col min="10251" max="10251" width="6.75" style="50" customWidth="1"/>
    <col min="10252" max="10252" width="7.875" style="50" customWidth="1"/>
    <col min="10253" max="10497" width="9" style="50"/>
    <col min="10498" max="10498" width="4.75" style="50" customWidth="1"/>
    <col min="10499" max="10499" width="14.75" style="50" customWidth="1"/>
    <col min="10500" max="10500" width="7" style="50" customWidth="1"/>
    <col min="10501" max="10501" width="26.875" style="50" customWidth="1"/>
    <col min="10502" max="10502" width="9.375" style="50" customWidth="1"/>
    <col min="10503" max="10503" width="10.25" style="50" customWidth="1"/>
    <col min="10504" max="10504" width="10.375" style="50" customWidth="1"/>
    <col min="10505" max="10505" width="10" style="50" customWidth="1"/>
    <col min="10506" max="10506" width="11.625" style="50" customWidth="1"/>
    <col min="10507" max="10507" width="6.75" style="50" customWidth="1"/>
    <col min="10508" max="10508" width="7.875" style="50" customWidth="1"/>
    <col min="10509" max="10753" width="9" style="50"/>
    <col min="10754" max="10754" width="4.75" style="50" customWidth="1"/>
    <col min="10755" max="10755" width="14.75" style="50" customWidth="1"/>
    <col min="10756" max="10756" width="7" style="50" customWidth="1"/>
    <col min="10757" max="10757" width="26.875" style="50" customWidth="1"/>
    <col min="10758" max="10758" width="9.375" style="50" customWidth="1"/>
    <col min="10759" max="10759" width="10.25" style="50" customWidth="1"/>
    <col min="10760" max="10760" width="10.375" style="50" customWidth="1"/>
    <col min="10761" max="10761" width="10" style="50" customWidth="1"/>
    <col min="10762" max="10762" width="11.625" style="50" customWidth="1"/>
    <col min="10763" max="10763" width="6.75" style="50" customWidth="1"/>
    <col min="10764" max="10764" width="7.875" style="50" customWidth="1"/>
    <col min="10765" max="11009" width="9" style="50"/>
    <col min="11010" max="11010" width="4.75" style="50" customWidth="1"/>
    <col min="11011" max="11011" width="14.75" style="50" customWidth="1"/>
    <col min="11012" max="11012" width="7" style="50" customWidth="1"/>
    <col min="11013" max="11013" width="26.875" style="50" customWidth="1"/>
    <col min="11014" max="11014" width="9.375" style="50" customWidth="1"/>
    <col min="11015" max="11015" width="10.25" style="50" customWidth="1"/>
    <col min="11016" max="11016" width="10.375" style="50" customWidth="1"/>
    <col min="11017" max="11017" width="10" style="50" customWidth="1"/>
    <col min="11018" max="11018" width="11.625" style="50" customWidth="1"/>
    <col min="11019" max="11019" width="6.75" style="50" customWidth="1"/>
    <col min="11020" max="11020" width="7.875" style="50" customWidth="1"/>
    <col min="11021" max="11265" width="9" style="50"/>
    <col min="11266" max="11266" width="4.75" style="50" customWidth="1"/>
    <col min="11267" max="11267" width="14.75" style="50" customWidth="1"/>
    <col min="11268" max="11268" width="7" style="50" customWidth="1"/>
    <col min="11269" max="11269" width="26.875" style="50" customWidth="1"/>
    <col min="11270" max="11270" width="9.375" style="50" customWidth="1"/>
    <col min="11271" max="11271" width="10.25" style="50" customWidth="1"/>
    <col min="11272" max="11272" width="10.375" style="50" customWidth="1"/>
    <col min="11273" max="11273" width="10" style="50" customWidth="1"/>
    <col min="11274" max="11274" width="11.625" style="50" customWidth="1"/>
    <col min="11275" max="11275" width="6.75" style="50" customWidth="1"/>
    <col min="11276" max="11276" width="7.875" style="50" customWidth="1"/>
    <col min="11277" max="11521" width="9" style="50"/>
    <col min="11522" max="11522" width="4.75" style="50" customWidth="1"/>
    <col min="11523" max="11523" width="14.75" style="50" customWidth="1"/>
    <col min="11524" max="11524" width="7" style="50" customWidth="1"/>
    <col min="11525" max="11525" width="26.875" style="50" customWidth="1"/>
    <col min="11526" max="11526" width="9.375" style="50" customWidth="1"/>
    <col min="11527" max="11527" width="10.25" style="50" customWidth="1"/>
    <col min="11528" max="11528" width="10.375" style="50" customWidth="1"/>
    <col min="11529" max="11529" width="10" style="50" customWidth="1"/>
    <col min="11530" max="11530" width="11.625" style="50" customWidth="1"/>
    <col min="11531" max="11531" width="6.75" style="50" customWidth="1"/>
    <col min="11532" max="11532" width="7.875" style="50" customWidth="1"/>
    <col min="11533" max="11777" width="9" style="50"/>
    <col min="11778" max="11778" width="4.75" style="50" customWidth="1"/>
    <col min="11779" max="11779" width="14.75" style="50" customWidth="1"/>
    <col min="11780" max="11780" width="7" style="50" customWidth="1"/>
    <col min="11781" max="11781" width="26.875" style="50" customWidth="1"/>
    <col min="11782" max="11782" width="9.375" style="50" customWidth="1"/>
    <col min="11783" max="11783" width="10.25" style="50" customWidth="1"/>
    <col min="11784" max="11784" width="10.375" style="50" customWidth="1"/>
    <col min="11785" max="11785" width="10" style="50" customWidth="1"/>
    <col min="11786" max="11786" width="11.625" style="50" customWidth="1"/>
    <col min="11787" max="11787" width="6.75" style="50" customWidth="1"/>
    <col min="11788" max="11788" width="7.875" style="50" customWidth="1"/>
    <col min="11789" max="12033" width="9" style="50"/>
    <col min="12034" max="12034" width="4.75" style="50" customWidth="1"/>
    <col min="12035" max="12035" width="14.75" style="50" customWidth="1"/>
    <col min="12036" max="12036" width="7" style="50" customWidth="1"/>
    <col min="12037" max="12037" width="26.875" style="50" customWidth="1"/>
    <col min="12038" max="12038" width="9.375" style="50" customWidth="1"/>
    <col min="12039" max="12039" width="10.25" style="50" customWidth="1"/>
    <col min="12040" max="12040" width="10.375" style="50" customWidth="1"/>
    <col min="12041" max="12041" width="10" style="50" customWidth="1"/>
    <col min="12042" max="12042" width="11.625" style="50" customWidth="1"/>
    <col min="12043" max="12043" width="6.75" style="50" customWidth="1"/>
    <col min="12044" max="12044" width="7.875" style="50" customWidth="1"/>
    <col min="12045" max="12289" width="9" style="50"/>
    <col min="12290" max="12290" width="4.75" style="50" customWidth="1"/>
    <col min="12291" max="12291" width="14.75" style="50" customWidth="1"/>
    <col min="12292" max="12292" width="7" style="50" customWidth="1"/>
    <col min="12293" max="12293" width="26.875" style="50" customWidth="1"/>
    <col min="12294" max="12294" width="9.375" style="50" customWidth="1"/>
    <col min="12295" max="12295" width="10.25" style="50" customWidth="1"/>
    <col min="12296" max="12296" width="10.375" style="50" customWidth="1"/>
    <col min="12297" max="12297" width="10" style="50" customWidth="1"/>
    <col min="12298" max="12298" width="11.625" style="50" customWidth="1"/>
    <col min="12299" max="12299" width="6.75" style="50" customWidth="1"/>
    <col min="12300" max="12300" width="7.875" style="50" customWidth="1"/>
    <col min="12301" max="12545" width="9" style="50"/>
    <col min="12546" max="12546" width="4.75" style="50" customWidth="1"/>
    <col min="12547" max="12547" width="14.75" style="50" customWidth="1"/>
    <col min="12548" max="12548" width="7" style="50" customWidth="1"/>
    <col min="12549" max="12549" width="26.875" style="50" customWidth="1"/>
    <col min="12550" max="12550" width="9.375" style="50" customWidth="1"/>
    <col min="12551" max="12551" width="10.25" style="50" customWidth="1"/>
    <col min="12552" max="12552" width="10.375" style="50" customWidth="1"/>
    <col min="12553" max="12553" width="10" style="50" customWidth="1"/>
    <col min="12554" max="12554" width="11.625" style="50" customWidth="1"/>
    <col min="12555" max="12555" width="6.75" style="50" customWidth="1"/>
    <col min="12556" max="12556" width="7.875" style="50" customWidth="1"/>
    <col min="12557" max="12801" width="9" style="50"/>
    <col min="12802" max="12802" width="4.75" style="50" customWidth="1"/>
    <col min="12803" max="12803" width="14.75" style="50" customWidth="1"/>
    <col min="12804" max="12804" width="7" style="50" customWidth="1"/>
    <col min="12805" max="12805" width="26.875" style="50" customWidth="1"/>
    <col min="12806" max="12806" width="9.375" style="50" customWidth="1"/>
    <col min="12807" max="12807" width="10.25" style="50" customWidth="1"/>
    <col min="12808" max="12808" width="10.375" style="50" customWidth="1"/>
    <col min="12809" max="12809" width="10" style="50" customWidth="1"/>
    <col min="12810" max="12810" width="11.625" style="50" customWidth="1"/>
    <col min="12811" max="12811" width="6.75" style="50" customWidth="1"/>
    <col min="12812" max="12812" width="7.875" style="50" customWidth="1"/>
    <col min="12813" max="13057" width="9" style="50"/>
    <col min="13058" max="13058" width="4.75" style="50" customWidth="1"/>
    <col min="13059" max="13059" width="14.75" style="50" customWidth="1"/>
    <col min="13060" max="13060" width="7" style="50" customWidth="1"/>
    <col min="13061" max="13061" width="26.875" style="50" customWidth="1"/>
    <col min="13062" max="13062" width="9.375" style="50" customWidth="1"/>
    <col min="13063" max="13063" width="10.25" style="50" customWidth="1"/>
    <col min="13064" max="13064" width="10.375" style="50" customWidth="1"/>
    <col min="13065" max="13065" width="10" style="50" customWidth="1"/>
    <col min="13066" max="13066" width="11.625" style="50" customWidth="1"/>
    <col min="13067" max="13067" width="6.75" style="50" customWidth="1"/>
    <col min="13068" max="13068" width="7.875" style="50" customWidth="1"/>
    <col min="13069" max="13313" width="9" style="50"/>
    <col min="13314" max="13314" width="4.75" style="50" customWidth="1"/>
    <col min="13315" max="13315" width="14.75" style="50" customWidth="1"/>
    <col min="13316" max="13316" width="7" style="50" customWidth="1"/>
    <col min="13317" max="13317" width="26.875" style="50" customWidth="1"/>
    <col min="13318" max="13318" width="9.375" style="50" customWidth="1"/>
    <col min="13319" max="13319" width="10.25" style="50" customWidth="1"/>
    <col min="13320" max="13320" width="10.375" style="50" customWidth="1"/>
    <col min="13321" max="13321" width="10" style="50" customWidth="1"/>
    <col min="13322" max="13322" width="11.625" style="50" customWidth="1"/>
    <col min="13323" max="13323" width="6.75" style="50" customWidth="1"/>
    <col min="13324" max="13324" width="7.875" style="50" customWidth="1"/>
    <col min="13325" max="13569" width="9" style="50"/>
    <col min="13570" max="13570" width="4.75" style="50" customWidth="1"/>
    <col min="13571" max="13571" width="14.75" style="50" customWidth="1"/>
    <col min="13572" max="13572" width="7" style="50" customWidth="1"/>
    <col min="13573" max="13573" width="26.875" style="50" customWidth="1"/>
    <col min="13574" max="13574" width="9.375" style="50" customWidth="1"/>
    <col min="13575" max="13575" width="10.25" style="50" customWidth="1"/>
    <col min="13576" max="13576" width="10.375" style="50" customWidth="1"/>
    <col min="13577" max="13577" width="10" style="50" customWidth="1"/>
    <col min="13578" max="13578" width="11.625" style="50" customWidth="1"/>
    <col min="13579" max="13579" width="6.75" style="50" customWidth="1"/>
    <col min="13580" max="13580" width="7.875" style="50" customWidth="1"/>
    <col min="13581" max="13825" width="9" style="50"/>
    <col min="13826" max="13826" width="4.75" style="50" customWidth="1"/>
    <col min="13827" max="13827" width="14.75" style="50" customWidth="1"/>
    <col min="13828" max="13828" width="7" style="50" customWidth="1"/>
    <col min="13829" max="13829" width="26.875" style="50" customWidth="1"/>
    <col min="13830" max="13830" width="9.375" style="50" customWidth="1"/>
    <col min="13831" max="13831" width="10.25" style="50" customWidth="1"/>
    <col min="13832" max="13832" width="10.375" style="50" customWidth="1"/>
    <col min="13833" max="13833" width="10" style="50" customWidth="1"/>
    <col min="13834" max="13834" width="11.625" style="50" customWidth="1"/>
    <col min="13835" max="13835" width="6.75" style="50" customWidth="1"/>
    <col min="13836" max="13836" width="7.875" style="50" customWidth="1"/>
    <col min="13837" max="14081" width="9" style="50"/>
    <col min="14082" max="14082" width="4.75" style="50" customWidth="1"/>
    <col min="14083" max="14083" width="14.75" style="50" customWidth="1"/>
    <col min="14084" max="14084" width="7" style="50" customWidth="1"/>
    <col min="14085" max="14085" width="26.875" style="50" customWidth="1"/>
    <col min="14086" max="14086" width="9.375" style="50" customWidth="1"/>
    <col min="14087" max="14087" width="10.25" style="50" customWidth="1"/>
    <col min="14088" max="14088" width="10.375" style="50" customWidth="1"/>
    <col min="14089" max="14089" width="10" style="50" customWidth="1"/>
    <col min="14090" max="14090" width="11.625" style="50" customWidth="1"/>
    <col min="14091" max="14091" width="6.75" style="50" customWidth="1"/>
    <col min="14092" max="14092" width="7.875" style="50" customWidth="1"/>
    <col min="14093" max="14337" width="9" style="50"/>
    <col min="14338" max="14338" width="4.75" style="50" customWidth="1"/>
    <col min="14339" max="14339" width="14.75" style="50" customWidth="1"/>
    <col min="14340" max="14340" width="7" style="50" customWidth="1"/>
    <col min="14341" max="14341" width="26.875" style="50" customWidth="1"/>
    <col min="14342" max="14342" width="9.375" style="50" customWidth="1"/>
    <col min="14343" max="14343" width="10.25" style="50" customWidth="1"/>
    <col min="14344" max="14344" width="10.375" style="50" customWidth="1"/>
    <col min="14345" max="14345" width="10" style="50" customWidth="1"/>
    <col min="14346" max="14346" width="11.625" style="50" customWidth="1"/>
    <col min="14347" max="14347" width="6.75" style="50" customWidth="1"/>
    <col min="14348" max="14348" width="7.875" style="50" customWidth="1"/>
    <col min="14349" max="14593" width="9" style="50"/>
    <col min="14594" max="14594" width="4.75" style="50" customWidth="1"/>
    <col min="14595" max="14595" width="14.75" style="50" customWidth="1"/>
    <col min="14596" max="14596" width="7" style="50" customWidth="1"/>
    <col min="14597" max="14597" width="26.875" style="50" customWidth="1"/>
    <col min="14598" max="14598" width="9.375" style="50" customWidth="1"/>
    <col min="14599" max="14599" width="10.25" style="50" customWidth="1"/>
    <col min="14600" max="14600" width="10.375" style="50" customWidth="1"/>
    <col min="14601" max="14601" width="10" style="50" customWidth="1"/>
    <col min="14602" max="14602" width="11.625" style="50" customWidth="1"/>
    <col min="14603" max="14603" width="6.75" style="50" customWidth="1"/>
    <col min="14604" max="14604" width="7.875" style="50" customWidth="1"/>
    <col min="14605" max="14849" width="9" style="50"/>
    <col min="14850" max="14850" width="4.75" style="50" customWidth="1"/>
    <col min="14851" max="14851" width="14.75" style="50" customWidth="1"/>
    <col min="14852" max="14852" width="7" style="50" customWidth="1"/>
    <col min="14853" max="14853" width="26.875" style="50" customWidth="1"/>
    <col min="14854" max="14854" width="9.375" style="50" customWidth="1"/>
    <col min="14855" max="14855" width="10.25" style="50" customWidth="1"/>
    <col min="14856" max="14856" width="10.375" style="50" customWidth="1"/>
    <col min="14857" max="14857" width="10" style="50" customWidth="1"/>
    <col min="14858" max="14858" width="11.625" style="50" customWidth="1"/>
    <col min="14859" max="14859" width="6.75" style="50" customWidth="1"/>
    <col min="14860" max="14860" width="7.875" style="50" customWidth="1"/>
    <col min="14861" max="15105" width="9" style="50"/>
    <col min="15106" max="15106" width="4.75" style="50" customWidth="1"/>
    <col min="15107" max="15107" width="14.75" style="50" customWidth="1"/>
    <col min="15108" max="15108" width="7" style="50" customWidth="1"/>
    <col min="15109" max="15109" width="26.875" style="50" customWidth="1"/>
    <col min="15110" max="15110" width="9.375" style="50" customWidth="1"/>
    <col min="15111" max="15111" width="10.25" style="50" customWidth="1"/>
    <col min="15112" max="15112" width="10.375" style="50" customWidth="1"/>
    <col min="15113" max="15113" width="10" style="50" customWidth="1"/>
    <col min="15114" max="15114" width="11.625" style="50" customWidth="1"/>
    <col min="15115" max="15115" width="6.75" style="50" customWidth="1"/>
    <col min="15116" max="15116" width="7.875" style="50" customWidth="1"/>
    <col min="15117" max="15361" width="9" style="50"/>
    <col min="15362" max="15362" width="4.75" style="50" customWidth="1"/>
    <col min="15363" max="15363" width="14.75" style="50" customWidth="1"/>
    <col min="15364" max="15364" width="7" style="50" customWidth="1"/>
    <col min="15365" max="15365" width="26.875" style="50" customWidth="1"/>
    <col min="15366" max="15366" width="9.375" style="50" customWidth="1"/>
    <col min="15367" max="15367" width="10.25" style="50" customWidth="1"/>
    <col min="15368" max="15368" width="10.375" style="50" customWidth="1"/>
    <col min="15369" max="15369" width="10" style="50" customWidth="1"/>
    <col min="15370" max="15370" width="11.625" style="50" customWidth="1"/>
    <col min="15371" max="15371" width="6.75" style="50" customWidth="1"/>
    <col min="15372" max="15372" width="7.875" style="50" customWidth="1"/>
    <col min="15373" max="15617" width="9" style="50"/>
    <col min="15618" max="15618" width="4.75" style="50" customWidth="1"/>
    <col min="15619" max="15619" width="14.75" style="50" customWidth="1"/>
    <col min="15620" max="15620" width="7" style="50" customWidth="1"/>
    <col min="15621" max="15621" width="26.875" style="50" customWidth="1"/>
    <col min="15622" max="15622" width="9.375" style="50" customWidth="1"/>
    <col min="15623" max="15623" width="10.25" style="50" customWidth="1"/>
    <col min="15624" max="15624" width="10.375" style="50" customWidth="1"/>
    <col min="15625" max="15625" width="10" style="50" customWidth="1"/>
    <col min="15626" max="15626" width="11.625" style="50" customWidth="1"/>
    <col min="15627" max="15627" width="6.75" style="50" customWidth="1"/>
    <col min="15628" max="15628" width="7.875" style="50" customWidth="1"/>
    <col min="15629" max="15873" width="9" style="50"/>
    <col min="15874" max="15874" width="4.75" style="50" customWidth="1"/>
    <col min="15875" max="15875" width="14.75" style="50" customWidth="1"/>
    <col min="15876" max="15876" width="7" style="50" customWidth="1"/>
    <col min="15877" max="15877" width="26.875" style="50" customWidth="1"/>
    <col min="15878" max="15878" width="9.375" style="50" customWidth="1"/>
    <col min="15879" max="15879" width="10.25" style="50" customWidth="1"/>
    <col min="15880" max="15880" width="10.375" style="50" customWidth="1"/>
    <col min="15881" max="15881" width="10" style="50" customWidth="1"/>
    <col min="15882" max="15882" width="11.625" style="50" customWidth="1"/>
    <col min="15883" max="15883" width="6.75" style="50" customWidth="1"/>
    <col min="15884" max="15884" width="7.875" style="50" customWidth="1"/>
    <col min="15885" max="16129" width="9" style="50"/>
    <col min="16130" max="16130" width="4.75" style="50" customWidth="1"/>
    <col min="16131" max="16131" width="14.75" style="50" customWidth="1"/>
    <col min="16132" max="16132" width="7" style="50" customWidth="1"/>
    <col min="16133" max="16133" width="26.875" style="50" customWidth="1"/>
    <col min="16134" max="16134" width="9.375" style="50" customWidth="1"/>
    <col min="16135" max="16135" width="10.25" style="50" customWidth="1"/>
    <col min="16136" max="16136" width="10.375" style="50" customWidth="1"/>
    <col min="16137" max="16137" width="10" style="50" customWidth="1"/>
    <col min="16138" max="16138" width="11.625" style="50" customWidth="1"/>
    <col min="16139" max="16139" width="6.75" style="50" customWidth="1"/>
    <col min="16140" max="16140" width="7.875" style="50" customWidth="1"/>
    <col min="16141" max="16384" width="9" style="50"/>
  </cols>
  <sheetData>
    <row r="1" spans="1:12" ht="20.25" x14ac:dyDescent="0.3">
      <c r="B1" s="227" t="s">
        <v>8</v>
      </c>
      <c r="E1" s="176"/>
      <c r="L1" s="228"/>
    </row>
    <row r="2" spans="1:12" ht="18.75" customHeight="1" x14ac:dyDescent="0.3">
      <c r="A2" s="405" t="s">
        <v>9</v>
      </c>
      <c r="B2" s="405" t="s">
        <v>10</v>
      </c>
      <c r="C2" s="318" t="s">
        <v>11</v>
      </c>
      <c r="D2" s="177" t="s">
        <v>12</v>
      </c>
      <c r="E2" s="416" t="s">
        <v>13</v>
      </c>
      <c r="F2" s="417"/>
      <c r="G2" s="417"/>
      <c r="H2" s="417"/>
      <c r="I2" s="418"/>
      <c r="J2" s="177" t="s">
        <v>14</v>
      </c>
      <c r="K2" s="419" t="s">
        <v>15</v>
      </c>
      <c r="L2" s="425" t="s">
        <v>16</v>
      </c>
    </row>
    <row r="3" spans="1:12" x14ac:dyDescent="0.3">
      <c r="A3" s="405"/>
      <c r="B3" s="405"/>
      <c r="C3" s="7" t="s">
        <v>17</v>
      </c>
      <c r="D3" s="197" t="s">
        <v>18</v>
      </c>
      <c r="E3" s="177">
        <v>2561</v>
      </c>
      <c r="F3" s="177">
        <v>2562</v>
      </c>
      <c r="G3" s="177">
        <v>2563</v>
      </c>
      <c r="H3" s="177">
        <v>2564</v>
      </c>
      <c r="I3" s="177">
        <v>2565</v>
      </c>
      <c r="J3" s="197" t="s">
        <v>19</v>
      </c>
      <c r="K3" s="419"/>
      <c r="L3" s="425"/>
    </row>
    <row r="4" spans="1:12" x14ac:dyDescent="0.3">
      <c r="A4" s="421"/>
      <c r="B4" s="405"/>
      <c r="C4" s="205"/>
      <c r="D4" s="229"/>
      <c r="E4" s="178" t="s">
        <v>20</v>
      </c>
      <c r="F4" s="178" t="s">
        <v>20</v>
      </c>
      <c r="G4" s="178" t="s">
        <v>20</v>
      </c>
      <c r="H4" s="178" t="s">
        <v>20</v>
      </c>
      <c r="I4" s="178" t="s">
        <v>20</v>
      </c>
      <c r="J4" s="229"/>
      <c r="K4" s="419"/>
      <c r="L4" s="425"/>
    </row>
    <row r="5" spans="1:12" x14ac:dyDescent="0.3">
      <c r="A5" s="51">
        <v>6</v>
      </c>
      <c r="B5" s="51" t="s">
        <v>916</v>
      </c>
      <c r="C5" s="51" t="s">
        <v>22</v>
      </c>
      <c r="D5" s="183" t="s">
        <v>443</v>
      </c>
      <c r="E5" s="54">
        <v>12000</v>
      </c>
      <c r="F5" s="41"/>
      <c r="G5" s="54"/>
      <c r="H5" s="54"/>
      <c r="I5" s="54"/>
      <c r="J5" s="51" t="s">
        <v>854</v>
      </c>
      <c r="K5" s="51" t="s">
        <v>24</v>
      </c>
      <c r="L5" s="51" t="s">
        <v>25</v>
      </c>
    </row>
    <row r="6" spans="1:12" x14ac:dyDescent="0.3">
      <c r="A6" s="152"/>
      <c r="B6" s="152" t="s">
        <v>408</v>
      </c>
      <c r="C6" s="152" t="s">
        <v>408</v>
      </c>
      <c r="D6" s="181" t="s">
        <v>444</v>
      </c>
      <c r="E6" s="163"/>
      <c r="F6" s="60"/>
      <c r="G6" s="182"/>
      <c r="H6" s="182"/>
      <c r="I6" s="182"/>
      <c r="J6" s="152" t="s">
        <v>408</v>
      </c>
      <c r="K6" s="152" t="s">
        <v>408</v>
      </c>
      <c r="L6" s="152"/>
    </row>
    <row r="7" spans="1:12" x14ac:dyDescent="0.3">
      <c r="A7" s="152"/>
      <c r="B7" s="152"/>
      <c r="C7" s="152" t="s">
        <v>28</v>
      </c>
      <c r="D7" s="183" t="s">
        <v>855</v>
      </c>
      <c r="E7" s="41"/>
      <c r="F7" s="41">
        <v>12000</v>
      </c>
      <c r="G7" s="54"/>
      <c r="H7" s="54">
        <v>12000</v>
      </c>
      <c r="I7" s="54">
        <v>12000</v>
      </c>
      <c r="J7" s="152"/>
      <c r="K7" s="152" t="s">
        <v>409</v>
      </c>
      <c r="L7" s="152"/>
    </row>
    <row r="8" spans="1:12" x14ac:dyDescent="0.3">
      <c r="A8" s="152"/>
      <c r="B8" s="152"/>
      <c r="C8" s="152" t="s">
        <v>790</v>
      </c>
      <c r="D8" s="183" t="s">
        <v>445</v>
      </c>
      <c r="E8" s="54"/>
      <c r="F8" s="41"/>
      <c r="G8" s="54">
        <v>12000</v>
      </c>
      <c r="H8" s="54"/>
      <c r="I8" s="54">
        <v>12000</v>
      </c>
      <c r="J8" s="152"/>
      <c r="K8" s="152" t="s">
        <v>852</v>
      </c>
      <c r="L8" s="152"/>
    </row>
    <row r="9" spans="1:12" x14ac:dyDescent="0.3">
      <c r="A9" s="152"/>
      <c r="B9" s="152"/>
      <c r="C9" s="152" t="s">
        <v>821</v>
      </c>
      <c r="D9" s="181" t="s">
        <v>446</v>
      </c>
      <c r="E9" s="163"/>
      <c r="F9" s="60"/>
      <c r="G9" s="163"/>
      <c r="H9" s="185"/>
      <c r="I9" s="182"/>
      <c r="J9" s="152"/>
      <c r="K9" s="152" t="s">
        <v>853</v>
      </c>
      <c r="L9" s="152"/>
    </row>
    <row r="10" spans="1:12" x14ac:dyDescent="0.3">
      <c r="A10" s="152"/>
      <c r="B10" s="152"/>
      <c r="C10" s="152" t="s">
        <v>822</v>
      </c>
      <c r="D10" s="183" t="s">
        <v>587</v>
      </c>
      <c r="E10" s="54">
        <v>12000</v>
      </c>
      <c r="F10" s="41"/>
      <c r="G10" s="54"/>
      <c r="H10" s="54">
        <v>12000</v>
      </c>
      <c r="I10" s="54">
        <v>12000</v>
      </c>
      <c r="J10" s="152"/>
      <c r="K10" s="152"/>
      <c r="L10" s="152"/>
    </row>
    <row r="11" spans="1:12" x14ac:dyDescent="0.3">
      <c r="A11" s="152"/>
      <c r="B11" s="152"/>
      <c r="C11" s="152" t="s">
        <v>823</v>
      </c>
      <c r="D11" s="181" t="s">
        <v>588</v>
      </c>
      <c r="E11" s="163"/>
      <c r="F11" s="60"/>
      <c r="G11" s="182"/>
      <c r="H11" s="163"/>
      <c r="I11" s="182"/>
      <c r="J11" s="152"/>
      <c r="K11" s="152"/>
      <c r="L11" s="152"/>
    </row>
    <row r="12" spans="1:12" x14ac:dyDescent="0.3">
      <c r="A12" s="152"/>
      <c r="B12" s="152"/>
      <c r="C12" s="152"/>
      <c r="D12" s="183" t="s">
        <v>447</v>
      </c>
      <c r="E12" s="41">
        <v>12000</v>
      </c>
      <c r="F12" s="41"/>
      <c r="G12" s="54"/>
      <c r="H12" s="41">
        <v>12000</v>
      </c>
      <c r="I12" s="41">
        <v>12000</v>
      </c>
      <c r="J12" s="152"/>
      <c r="K12" s="152"/>
      <c r="L12" s="152"/>
    </row>
    <row r="13" spans="1:12" x14ac:dyDescent="0.3">
      <c r="A13" s="152"/>
      <c r="B13" s="152"/>
      <c r="C13" s="152"/>
      <c r="D13" s="181" t="s">
        <v>393</v>
      </c>
      <c r="E13" s="163"/>
      <c r="F13" s="60"/>
      <c r="G13" s="182"/>
      <c r="H13" s="163"/>
      <c r="I13" s="182"/>
      <c r="J13" s="152"/>
      <c r="K13" s="152"/>
      <c r="L13" s="152"/>
    </row>
    <row r="14" spans="1:12" x14ac:dyDescent="0.3">
      <c r="A14" s="152"/>
      <c r="B14" s="152"/>
      <c r="C14" s="152"/>
      <c r="D14" s="180" t="s">
        <v>448</v>
      </c>
      <c r="E14" s="54">
        <v>12000</v>
      </c>
      <c r="F14" s="54"/>
      <c r="G14" s="58"/>
      <c r="H14" s="54"/>
      <c r="I14" s="54">
        <v>12000</v>
      </c>
      <c r="J14" s="152"/>
      <c r="K14" s="152"/>
      <c r="L14" s="152"/>
    </row>
    <row r="15" spans="1:12" x14ac:dyDescent="0.3">
      <c r="A15" s="152"/>
      <c r="B15" s="152"/>
      <c r="C15" s="152"/>
      <c r="D15" s="180" t="s">
        <v>449</v>
      </c>
      <c r="E15" s="163"/>
      <c r="F15" s="61"/>
      <c r="G15" s="58"/>
      <c r="H15" s="163"/>
      <c r="I15" s="58"/>
      <c r="J15" s="152"/>
      <c r="K15" s="152"/>
      <c r="L15" s="152"/>
    </row>
    <row r="16" spans="1:12" x14ac:dyDescent="0.3">
      <c r="A16" s="152"/>
      <c r="B16" s="152"/>
      <c r="C16" s="152"/>
      <c r="D16" s="183" t="s">
        <v>450</v>
      </c>
      <c r="E16" s="54">
        <v>24000</v>
      </c>
      <c r="F16" s="41"/>
      <c r="G16" s="54">
        <v>24000</v>
      </c>
      <c r="H16" s="54">
        <v>24000</v>
      </c>
      <c r="I16" s="54"/>
      <c r="J16" s="152"/>
      <c r="K16" s="152"/>
      <c r="L16" s="152"/>
    </row>
    <row r="17" spans="1:18" x14ac:dyDescent="0.3">
      <c r="A17" s="152"/>
      <c r="B17" s="152"/>
      <c r="C17" s="152"/>
      <c r="D17" s="181" t="s">
        <v>451</v>
      </c>
      <c r="E17" s="163"/>
      <c r="F17" s="60"/>
      <c r="G17" s="182"/>
      <c r="H17" s="163"/>
      <c r="I17" s="182"/>
      <c r="J17" s="152"/>
      <c r="K17" s="152"/>
      <c r="L17" s="152"/>
    </row>
    <row r="18" spans="1:18" x14ac:dyDescent="0.3">
      <c r="A18" s="152"/>
      <c r="B18" s="152"/>
      <c r="C18" s="152"/>
      <c r="D18" s="183" t="s">
        <v>452</v>
      </c>
      <c r="E18" s="41">
        <v>24000</v>
      </c>
      <c r="F18" s="41"/>
      <c r="G18" s="54"/>
      <c r="H18" s="41">
        <v>24000</v>
      </c>
      <c r="I18" s="54"/>
      <c r="J18" s="152"/>
      <c r="K18" s="152"/>
      <c r="L18" s="152"/>
    </row>
    <row r="19" spans="1:18" x14ac:dyDescent="0.3">
      <c r="A19" s="152"/>
      <c r="B19" s="152"/>
      <c r="C19" s="152"/>
      <c r="D19" s="180" t="s">
        <v>453</v>
      </c>
      <c r="E19" s="163"/>
      <c r="F19" s="61"/>
      <c r="G19" s="58"/>
      <c r="H19" s="163"/>
      <c r="I19" s="58"/>
      <c r="J19" s="152"/>
      <c r="K19" s="152"/>
      <c r="L19" s="152"/>
    </row>
    <row r="20" spans="1:18" x14ac:dyDescent="0.3">
      <c r="A20" s="152"/>
      <c r="B20" s="152"/>
      <c r="C20" s="152"/>
      <c r="D20" s="183" t="s">
        <v>454</v>
      </c>
      <c r="E20" s="41">
        <v>12000</v>
      </c>
      <c r="F20" s="41"/>
      <c r="G20" s="54"/>
      <c r="H20" s="54">
        <v>12000</v>
      </c>
      <c r="I20" s="54">
        <v>12000</v>
      </c>
      <c r="J20" s="152"/>
      <c r="K20" s="152"/>
      <c r="L20" s="152"/>
    </row>
    <row r="21" spans="1:18" x14ac:dyDescent="0.3">
      <c r="A21" s="152"/>
      <c r="B21" s="152"/>
      <c r="C21" s="152"/>
      <c r="D21" s="181" t="s">
        <v>442</v>
      </c>
      <c r="E21" s="163"/>
      <c r="F21" s="60"/>
      <c r="G21" s="182"/>
      <c r="H21" s="182"/>
      <c r="I21" s="182"/>
      <c r="J21" s="152"/>
      <c r="K21" s="152"/>
      <c r="L21" s="152"/>
    </row>
    <row r="22" spans="1:18" x14ac:dyDescent="0.3">
      <c r="A22" s="152"/>
      <c r="B22" s="152"/>
      <c r="C22" s="152"/>
      <c r="D22" s="183" t="s">
        <v>455</v>
      </c>
      <c r="E22" s="41"/>
      <c r="F22" s="41">
        <v>60000</v>
      </c>
      <c r="G22" s="54">
        <v>24000</v>
      </c>
      <c r="H22" s="54">
        <v>24000</v>
      </c>
      <c r="I22" s="54">
        <v>24000</v>
      </c>
      <c r="J22" s="152"/>
      <c r="K22" s="152"/>
      <c r="L22" s="152"/>
      <c r="N22" s="322">
        <f>SUM(E5:E23)</f>
        <v>108000</v>
      </c>
      <c r="O22" s="322">
        <f t="shared" ref="O22:R22" si="0">SUM(F5:F23)</f>
        <v>72000</v>
      </c>
      <c r="P22" s="322">
        <f t="shared" si="0"/>
        <v>60000</v>
      </c>
      <c r="Q22" s="322">
        <f t="shared" si="0"/>
        <v>120000</v>
      </c>
      <c r="R22" s="322">
        <f t="shared" si="0"/>
        <v>96000</v>
      </c>
    </row>
    <row r="23" spans="1:18" x14ac:dyDescent="0.3">
      <c r="A23" s="55"/>
      <c r="B23" s="55"/>
      <c r="C23" s="55"/>
      <c r="D23" s="181" t="s">
        <v>456</v>
      </c>
      <c r="E23" s="60"/>
      <c r="F23" s="163"/>
      <c r="G23" s="182"/>
      <c r="H23" s="182"/>
      <c r="I23" s="182"/>
      <c r="J23" s="55"/>
      <c r="K23" s="55"/>
      <c r="L23" s="55"/>
    </row>
    <row r="24" spans="1:18" x14ac:dyDescent="0.3">
      <c r="A24" s="196"/>
      <c r="B24" s="196"/>
      <c r="C24" s="196"/>
      <c r="D24" s="196"/>
      <c r="E24" s="203"/>
      <c r="F24" s="59"/>
      <c r="G24" s="203"/>
      <c r="H24" s="203"/>
      <c r="I24" s="203"/>
      <c r="J24" s="59"/>
      <c r="K24" s="196">
        <v>66</v>
      </c>
      <c r="L24" s="196"/>
    </row>
    <row r="25" spans="1:18" ht="18.75" customHeight="1" x14ac:dyDescent="0.3">
      <c r="A25" s="405" t="s">
        <v>9</v>
      </c>
      <c r="B25" s="405" t="s">
        <v>10</v>
      </c>
      <c r="C25" s="318" t="s">
        <v>11</v>
      </c>
      <c r="D25" s="177" t="s">
        <v>12</v>
      </c>
      <c r="E25" s="416" t="s">
        <v>13</v>
      </c>
      <c r="F25" s="417"/>
      <c r="G25" s="417"/>
      <c r="H25" s="417"/>
      <c r="I25" s="418"/>
      <c r="J25" s="177" t="s">
        <v>14</v>
      </c>
      <c r="K25" s="419" t="s">
        <v>15</v>
      </c>
      <c r="L25" s="425" t="s">
        <v>16</v>
      </c>
    </row>
    <row r="26" spans="1:18" x14ac:dyDescent="0.3">
      <c r="A26" s="405"/>
      <c r="B26" s="405"/>
      <c r="C26" s="7" t="s">
        <v>17</v>
      </c>
      <c r="D26" s="197" t="s">
        <v>18</v>
      </c>
      <c r="E26" s="177">
        <v>2561</v>
      </c>
      <c r="F26" s="177">
        <v>2562</v>
      </c>
      <c r="G26" s="177">
        <v>2563</v>
      </c>
      <c r="H26" s="177">
        <v>2564</v>
      </c>
      <c r="I26" s="177">
        <v>2565</v>
      </c>
      <c r="J26" s="197" t="s">
        <v>19</v>
      </c>
      <c r="K26" s="419"/>
      <c r="L26" s="425"/>
    </row>
    <row r="27" spans="1:18" x14ac:dyDescent="0.3">
      <c r="A27" s="421"/>
      <c r="B27" s="405"/>
      <c r="C27" s="205"/>
      <c r="D27" s="229"/>
      <c r="E27" s="178" t="s">
        <v>20</v>
      </c>
      <c r="F27" s="178" t="s">
        <v>20</v>
      </c>
      <c r="G27" s="178" t="s">
        <v>20</v>
      </c>
      <c r="H27" s="178" t="s">
        <v>20</v>
      </c>
      <c r="I27" s="178" t="s">
        <v>20</v>
      </c>
      <c r="J27" s="229"/>
      <c r="K27" s="426"/>
      <c r="L27" s="425"/>
    </row>
    <row r="28" spans="1:18" x14ac:dyDescent="0.3">
      <c r="A28" s="51">
        <v>6</v>
      </c>
      <c r="B28" s="51" t="s">
        <v>916</v>
      </c>
      <c r="C28" s="51" t="s">
        <v>22</v>
      </c>
      <c r="D28" s="183" t="s">
        <v>457</v>
      </c>
      <c r="E28" s="41"/>
      <c r="F28" s="41"/>
      <c r="G28" s="41">
        <v>12000</v>
      </c>
      <c r="H28" s="54"/>
      <c r="I28" s="54"/>
      <c r="J28" s="51" t="s">
        <v>854</v>
      </c>
      <c r="K28" s="51" t="s">
        <v>24</v>
      </c>
      <c r="L28" s="183" t="s">
        <v>25</v>
      </c>
    </row>
    <row r="29" spans="1:18" x14ac:dyDescent="0.3">
      <c r="A29" s="152"/>
      <c r="B29" s="152" t="s">
        <v>408</v>
      </c>
      <c r="C29" s="152" t="s">
        <v>408</v>
      </c>
      <c r="D29" s="183" t="s">
        <v>856</v>
      </c>
      <c r="E29" s="41"/>
      <c r="F29" s="41"/>
      <c r="G29" s="41"/>
      <c r="H29" s="41">
        <v>12000</v>
      </c>
      <c r="I29" s="41"/>
      <c r="J29" s="152" t="s">
        <v>408</v>
      </c>
      <c r="K29" s="152" t="s">
        <v>408</v>
      </c>
      <c r="L29" s="180"/>
    </row>
    <row r="30" spans="1:18" x14ac:dyDescent="0.3">
      <c r="A30" s="152"/>
      <c r="B30" s="152"/>
      <c r="C30" s="152" t="s">
        <v>28</v>
      </c>
      <c r="D30" s="183" t="s">
        <v>857</v>
      </c>
      <c r="E30" s="41"/>
      <c r="F30" s="41"/>
      <c r="G30" s="41"/>
      <c r="H30" s="41"/>
      <c r="I30" s="41">
        <v>12000</v>
      </c>
      <c r="J30" s="152"/>
      <c r="K30" s="152" t="s">
        <v>409</v>
      </c>
      <c r="L30" s="180"/>
    </row>
    <row r="31" spans="1:18" x14ac:dyDescent="0.3">
      <c r="A31" s="152"/>
      <c r="B31" s="152"/>
      <c r="C31" s="152" t="s">
        <v>790</v>
      </c>
      <c r="D31" s="183" t="s">
        <v>458</v>
      </c>
      <c r="E31" s="41">
        <v>12000</v>
      </c>
      <c r="F31" s="41"/>
      <c r="G31" s="41">
        <v>12000</v>
      </c>
      <c r="H31" s="41">
        <v>12000</v>
      </c>
      <c r="I31" s="41"/>
      <c r="J31" s="152"/>
      <c r="K31" s="152" t="s">
        <v>853</v>
      </c>
      <c r="L31" s="180"/>
    </row>
    <row r="32" spans="1:18" x14ac:dyDescent="0.3">
      <c r="A32" s="152"/>
      <c r="B32" s="152"/>
      <c r="C32" s="152" t="s">
        <v>821</v>
      </c>
      <c r="D32" s="181" t="s">
        <v>459</v>
      </c>
      <c r="E32" s="163"/>
      <c r="F32" s="166"/>
      <c r="G32" s="166"/>
      <c r="H32" s="166"/>
      <c r="I32" s="60"/>
      <c r="J32" s="152"/>
      <c r="K32" s="152"/>
      <c r="L32" s="180"/>
    </row>
    <row r="33" spans="1:18" x14ac:dyDescent="0.3">
      <c r="A33" s="152"/>
      <c r="B33" s="152"/>
      <c r="C33" s="152" t="s">
        <v>822</v>
      </c>
      <c r="D33" s="183" t="s">
        <v>858</v>
      </c>
      <c r="E33" s="41"/>
      <c r="F33" s="41">
        <v>12000</v>
      </c>
      <c r="G33" s="41"/>
      <c r="H33" s="41">
        <v>12000</v>
      </c>
      <c r="I33" s="41">
        <v>12000</v>
      </c>
      <c r="J33" s="152"/>
      <c r="K33" s="152"/>
      <c r="L33" s="180"/>
    </row>
    <row r="34" spans="1:18" x14ac:dyDescent="0.3">
      <c r="A34" s="152"/>
      <c r="B34" s="152"/>
      <c r="C34" s="152" t="s">
        <v>823</v>
      </c>
      <c r="D34" s="183" t="s">
        <v>460</v>
      </c>
      <c r="E34" s="41"/>
      <c r="F34" s="41"/>
      <c r="G34" s="41"/>
      <c r="H34" s="41">
        <v>12000</v>
      </c>
      <c r="I34" s="41">
        <v>12000</v>
      </c>
      <c r="J34" s="152"/>
      <c r="K34" s="152"/>
      <c r="L34" s="180"/>
    </row>
    <row r="35" spans="1:18" x14ac:dyDescent="0.3">
      <c r="A35" s="152"/>
      <c r="B35" s="152"/>
      <c r="C35" s="152"/>
      <c r="D35" s="182" t="s">
        <v>393</v>
      </c>
      <c r="E35" s="163"/>
      <c r="F35" s="166"/>
      <c r="G35" s="166"/>
      <c r="H35" s="166"/>
      <c r="I35" s="163"/>
      <c r="J35" s="152"/>
      <c r="K35" s="152"/>
      <c r="L35" s="180"/>
    </row>
    <row r="36" spans="1:18" x14ac:dyDescent="0.3">
      <c r="A36" s="152"/>
      <c r="B36" s="152"/>
      <c r="C36" s="152"/>
      <c r="D36" s="54" t="s">
        <v>461</v>
      </c>
      <c r="E36" s="41">
        <v>12000</v>
      </c>
      <c r="F36" s="35"/>
      <c r="G36" s="35"/>
      <c r="H36" s="35">
        <v>12000</v>
      </c>
      <c r="I36" s="35">
        <v>12000</v>
      </c>
      <c r="J36" s="152"/>
      <c r="K36" s="152"/>
      <c r="L36" s="180"/>
    </row>
    <row r="37" spans="1:18" x14ac:dyDescent="0.3">
      <c r="A37" s="152"/>
      <c r="B37" s="152"/>
      <c r="C37" s="152"/>
      <c r="D37" s="182" t="s">
        <v>393</v>
      </c>
      <c r="E37" s="163"/>
      <c r="F37" s="166"/>
      <c r="G37" s="166"/>
      <c r="H37" s="166"/>
      <c r="I37" s="60"/>
      <c r="J37" s="152"/>
      <c r="K37" s="152"/>
      <c r="L37" s="180"/>
    </row>
    <row r="38" spans="1:18" x14ac:dyDescent="0.3">
      <c r="A38" s="152"/>
      <c r="B38" s="152"/>
      <c r="C38" s="152"/>
      <c r="D38" s="54" t="s">
        <v>462</v>
      </c>
      <c r="E38" s="41"/>
      <c r="F38" s="35"/>
      <c r="G38" s="35">
        <v>12000</v>
      </c>
      <c r="H38" s="35">
        <v>12000</v>
      </c>
      <c r="I38" s="41"/>
      <c r="J38" s="152"/>
      <c r="K38" s="152"/>
      <c r="L38" s="180"/>
    </row>
    <row r="39" spans="1:18" x14ac:dyDescent="0.3">
      <c r="A39" s="152"/>
      <c r="B39" s="152"/>
      <c r="C39" s="152"/>
      <c r="D39" s="182" t="s">
        <v>463</v>
      </c>
      <c r="E39" s="163"/>
      <c r="F39" s="166"/>
      <c r="G39" s="163"/>
      <c r="H39" s="163"/>
      <c r="I39" s="60"/>
      <c r="J39" s="152"/>
      <c r="K39" s="152"/>
      <c r="L39" s="180"/>
    </row>
    <row r="40" spans="1:18" x14ac:dyDescent="0.3">
      <c r="A40" s="152"/>
      <c r="B40" s="152"/>
      <c r="C40" s="152"/>
      <c r="D40" s="183" t="s">
        <v>464</v>
      </c>
      <c r="E40" s="35">
        <v>12000</v>
      </c>
      <c r="F40" s="35"/>
      <c r="G40" s="35"/>
      <c r="H40" s="35">
        <v>12000</v>
      </c>
      <c r="I40" s="35">
        <v>12000</v>
      </c>
      <c r="J40" s="152"/>
      <c r="K40" s="152"/>
      <c r="L40" s="180"/>
    </row>
    <row r="41" spans="1:18" x14ac:dyDescent="0.3">
      <c r="A41" s="152"/>
      <c r="B41" s="152"/>
      <c r="C41" s="152"/>
      <c r="D41" s="181" t="s">
        <v>465</v>
      </c>
      <c r="E41" s="163"/>
      <c r="F41" s="166"/>
      <c r="G41" s="166"/>
      <c r="H41" s="166"/>
      <c r="I41" s="60"/>
      <c r="J41" s="152"/>
      <c r="K41" s="152"/>
      <c r="L41" s="180"/>
    </row>
    <row r="42" spans="1:18" x14ac:dyDescent="0.3">
      <c r="A42" s="152"/>
      <c r="B42" s="152"/>
      <c r="C42" s="152"/>
      <c r="D42" s="41" t="s">
        <v>466</v>
      </c>
      <c r="E42" s="35"/>
      <c r="F42" s="35">
        <v>12000</v>
      </c>
      <c r="G42" s="35"/>
      <c r="H42" s="35">
        <v>12000</v>
      </c>
      <c r="I42" s="35">
        <v>12000</v>
      </c>
      <c r="J42" s="152"/>
      <c r="K42" s="152"/>
      <c r="L42" s="180"/>
    </row>
    <row r="43" spans="1:18" x14ac:dyDescent="0.3">
      <c r="A43" s="152"/>
      <c r="B43" s="152"/>
      <c r="C43" s="152"/>
      <c r="D43" s="60" t="s">
        <v>467</v>
      </c>
      <c r="E43" s="163"/>
      <c r="F43" s="163"/>
      <c r="G43" s="166"/>
      <c r="H43" s="166"/>
      <c r="I43" s="60"/>
      <c r="J43" s="152"/>
      <c r="K43" s="152"/>
      <c r="L43" s="180"/>
    </row>
    <row r="44" spans="1:18" x14ac:dyDescent="0.3">
      <c r="A44" s="152"/>
      <c r="B44" s="152"/>
      <c r="C44" s="152"/>
      <c r="D44" s="183" t="s">
        <v>468</v>
      </c>
      <c r="E44" s="35"/>
      <c r="F44" s="35"/>
      <c r="G44" s="35">
        <v>12000</v>
      </c>
      <c r="H44" s="35"/>
      <c r="I44" s="35">
        <v>12000</v>
      </c>
      <c r="J44" s="152"/>
      <c r="K44" s="152"/>
      <c r="L44" s="180"/>
    </row>
    <row r="45" spans="1:18" x14ac:dyDescent="0.3">
      <c r="A45" s="152"/>
      <c r="B45" s="152"/>
      <c r="C45" s="152"/>
      <c r="D45" s="181" t="s">
        <v>469</v>
      </c>
      <c r="E45" s="163"/>
      <c r="F45" s="174"/>
      <c r="G45" s="163"/>
      <c r="H45" s="163"/>
      <c r="I45" s="163"/>
      <c r="J45" s="152"/>
      <c r="K45" s="152"/>
      <c r="L45" s="180"/>
    </row>
    <row r="46" spans="1:18" x14ac:dyDescent="0.3">
      <c r="A46" s="152"/>
      <c r="B46" s="152"/>
      <c r="C46" s="152"/>
      <c r="D46" s="183" t="s">
        <v>470</v>
      </c>
      <c r="E46" s="35">
        <v>12000</v>
      </c>
      <c r="F46" s="35"/>
      <c r="G46" s="35">
        <v>12000</v>
      </c>
      <c r="H46" s="35">
        <v>12000</v>
      </c>
      <c r="I46" s="41"/>
      <c r="J46" s="152"/>
      <c r="K46" s="152"/>
      <c r="L46" s="180"/>
    </row>
    <row r="47" spans="1:18" x14ac:dyDescent="0.3">
      <c r="A47" s="55"/>
      <c r="B47" s="55"/>
      <c r="C47" s="55"/>
      <c r="D47" s="181" t="s">
        <v>471</v>
      </c>
      <c r="E47" s="163"/>
      <c r="F47" s="166"/>
      <c r="G47" s="166"/>
      <c r="H47" s="163"/>
      <c r="I47" s="60"/>
      <c r="J47" s="55"/>
      <c r="K47" s="55"/>
      <c r="L47" s="181"/>
      <c r="N47" s="322">
        <f>SUM(E28:E47)</f>
        <v>48000</v>
      </c>
      <c r="O47" s="322">
        <f t="shared" ref="O47:R47" si="1">SUM(F28:F47)</f>
        <v>24000</v>
      </c>
      <c r="P47" s="322">
        <f t="shared" si="1"/>
        <v>60000</v>
      </c>
      <c r="Q47" s="322">
        <f t="shared" si="1"/>
        <v>108000</v>
      </c>
      <c r="R47" s="322">
        <f t="shared" si="1"/>
        <v>84000</v>
      </c>
    </row>
    <row r="48" spans="1:18" x14ac:dyDescent="0.3">
      <c r="A48" s="196"/>
      <c r="B48" s="196"/>
      <c r="C48" s="196"/>
      <c r="D48" s="196"/>
      <c r="E48" s="203"/>
      <c r="F48" s="59"/>
      <c r="G48" s="203"/>
      <c r="H48" s="203"/>
      <c r="I48" s="203"/>
      <c r="J48" s="59"/>
      <c r="K48" s="196">
        <v>67</v>
      </c>
      <c r="L48" s="196"/>
    </row>
    <row r="49" spans="1:12" ht="18.75" customHeight="1" x14ac:dyDescent="0.3">
      <c r="A49" s="405" t="s">
        <v>9</v>
      </c>
      <c r="B49" s="405" t="s">
        <v>10</v>
      </c>
      <c r="C49" s="318" t="s">
        <v>11</v>
      </c>
      <c r="D49" s="177" t="s">
        <v>12</v>
      </c>
      <c r="E49" s="416" t="s">
        <v>13</v>
      </c>
      <c r="F49" s="417"/>
      <c r="G49" s="417"/>
      <c r="H49" s="417"/>
      <c r="I49" s="418"/>
      <c r="J49" s="177" t="s">
        <v>14</v>
      </c>
      <c r="K49" s="419" t="s">
        <v>15</v>
      </c>
      <c r="L49" s="425" t="s">
        <v>16</v>
      </c>
    </row>
    <row r="50" spans="1:12" x14ac:dyDescent="0.3">
      <c r="A50" s="405"/>
      <c r="B50" s="405"/>
      <c r="C50" s="7" t="s">
        <v>17</v>
      </c>
      <c r="D50" s="197" t="s">
        <v>18</v>
      </c>
      <c r="E50" s="177">
        <v>2561</v>
      </c>
      <c r="F50" s="177">
        <v>2562</v>
      </c>
      <c r="G50" s="177">
        <v>2563</v>
      </c>
      <c r="H50" s="177">
        <v>2564</v>
      </c>
      <c r="I50" s="177">
        <v>2565</v>
      </c>
      <c r="J50" s="197" t="s">
        <v>19</v>
      </c>
      <c r="K50" s="419"/>
      <c r="L50" s="425"/>
    </row>
    <row r="51" spans="1:12" x14ac:dyDescent="0.3">
      <c r="A51" s="421"/>
      <c r="B51" s="405"/>
      <c r="C51" s="205"/>
      <c r="D51" s="229"/>
      <c r="E51" s="178" t="s">
        <v>20</v>
      </c>
      <c r="F51" s="178" t="s">
        <v>20</v>
      </c>
      <c r="G51" s="178" t="s">
        <v>20</v>
      </c>
      <c r="H51" s="178" t="s">
        <v>20</v>
      </c>
      <c r="I51" s="178" t="s">
        <v>20</v>
      </c>
      <c r="J51" s="229"/>
      <c r="K51" s="419"/>
      <c r="L51" s="425"/>
    </row>
    <row r="52" spans="1:12" x14ac:dyDescent="0.3">
      <c r="A52" s="51">
        <v>6</v>
      </c>
      <c r="B52" s="51" t="s">
        <v>916</v>
      </c>
      <c r="C52" s="51" t="s">
        <v>22</v>
      </c>
      <c r="D52" s="183" t="s">
        <v>472</v>
      </c>
      <c r="E52" s="35">
        <v>12000</v>
      </c>
      <c r="F52" s="35"/>
      <c r="G52" s="35"/>
      <c r="H52" s="35">
        <v>12000</v>
      </c>
      <c r="I52" s="35">
        <v>12000</v>
      </c>
      <c r="J52" s="51" t="s">
        <v>854</v>
      </c>
      <c r="K52" s="51" t="s">
        <v>24</v>
      </c>
      <c r="L52" s="183" t="s">
        <v>25</v>
      </c>
    </row>
    <row r="53" spans="1:12" x14ac:dyDescent="0.3">
      <c r="A53" s="152"/>
      <c r="B53" s="152" t="s">
        <v>408</v>
      </c>
      <c r="C53" s="152" t="s">
        <v>408</v>
      </c>
      <c r="D53" s="181" t="s">
        <v>473</v>
      </c>
      <c r="E53" s="163"/>
      <c r="F53" s="163"/>
      <c r="G53" s="166"/>
      <c r="H53" s="163"/>
      <c r="I53" s="60"/>
      <c r="J53" s="152" t="s">
        <v>408</v>
      </c>
      <c r="K53" s="152" t="s">
        <v>408</v>
      </c>
      <c r="L53" s="180"/>
    </row>
    <row r="54" spans="1:12" x14ac:dyDescent="0.3">
      <c r="A54" s="152"/>
      <c r="B54" s="152"/>
      <c r="C54" s="152" t="s">
        <v>28</v>
      </c>
      <c r="D54" s="180" t="s">
        <v>474</v>
      </c>
      <c r="E54" s="35">
        <v>12000</v>
      </c>
      <c r="F54" s="35"/>
      <c r="G54" s="35"/>
      <c r="H54" s="35">
        <v>12000</v>
      </c>
      <c r="I54" s="35">
        <v>12000</v>
      </c>
      <c r="J54" s="152"/>
      <c r="K54" s="152" t="s">
        <v>409</v>
      </c>
      <c r="L54" s="180"/>
    </row>
    <row r="55" spans="1:12" x14ac:dyDescent="0.3">
      <c r="A55" s="152"/>
      <c r="B55" s="152"/>
      <c r="C55" s="152" t="s">
        <v>790</v>
      </c>
      <c r="D55" s="181" t="s">
        <v>393</v>
      </c>
      <c r="E55" s="163"/>
      <c r="F55" s="166"/>
      <c r="G55" s="163"/>
      <c r="H55" s="163"/>
      <c r="I55" s="60"/>
      <c r="J55" s="152"/>
      <c r="K55" s="152" t="s">
        <v>853</v>
      </c>
      <c r="L55" s="180"/>
    </row>
    <row r="56" spans="1:12" x14ac:dyDescent="0.3">
      <c r="A56" s="152"/>
      <c r="B56" s="152"/>
      <c r="C56" s="152" t="s">
        <v>821</v>
      </c>
      <c r="D56" s="180" t="s">
        <v>475</v>
      </c>
      <c r="E56" s="35">
        <v>24000</v>
      </c>
      <c r="F56" s="35"/>
      <c r="G56" s="35">
        <v>12000</v>
      </c>
      <c r="H56" s="35"/>
      <c r="I56" s="35">
        <v>24000</v>
      </c>
      <c r="J56" s="152"/>
      <c r="K56" s="152"/>
      <c r="L56" s="180"/>
    </row>
    <row r="57" spans="1:12" x14ac:dyDescent="0.3">
      <c r="A57" s="152"/>
      <c r="B57" s="152"/>
      <c r="C57" s="152" t="s">
        <v>822</v>
      </c>
      <c r="D57" s="181" t="s">
        <v>476</v>
      </c>
      <c r="E57" s="163"/>
      <c r="F57" s="166"/>
      <c r="G57" s="163"/>
      <c r="H57" s="163"/>
      <c r="I57" s="60"/>
      <c r="J57" s="152"/>
      <c r="K57" s="152"/>
      <c r="L57" s="180"/>
    </row>
    <row r="58" spans="1:12" x14ac:dyDescent="0.3">
      <c r="A58" s="152"/>
      <c r="B58" s="152"/>
      <c r="C58" s="152" t="s">
        <v>823</v>
      </c>
      <c r="D58" s="180" t="s">
        <v>477</v>
      </c>
      <c r="E58" s="61"/>
      <c r="F58" s="35"/>
      <c r="G58" s="35">
        <v>12000</v>
      </c>
      <c r="H58" s="174"/>
      <c r="I58" s="35">
        <v>12000</v>
      </c>
      <c r="J58" s="152"/>
      <c r="K58" s="152"/>
      <c r="L58" s="180"/>
    </row>
    <row r="59" spans="1:12" x14ac:dyDescent="0.3">
      <c r="A59" s="152"/>
      <c r="B59" s="152"/>
      <c r="C59" s="152"/>
      <c r="D59" s="181" t="s">
        <v>465</v>
      </c>
      <c r="E59" s="163"/>
      <c r="F59" s="166"/>
      <c r="G59" s="163"/>
      <c r="H59" s="163"/>
      <c r="I59" s="60"/>
      <c r="J59" s="152"/>
      <c r="K59" s="152"/>
      <c r="L59" s="180"/>
    </row>
    <row r="60" spans="1:12" x14ac:dyDescent="0.3">
      <c r="A60" s="152"/>
      <c r="B60" s="152"/>
      <c r="C60" s="152"/>
      <c r="D60" s="183" t="s">
        <v>478</v>
      </c>
      <c r="E60" s="41"/>
      <c r="F60" s="35"/>
      <c r="G60" s="35"/>
      <c r="H60" s="35">
        <v>12000</v>
      </c>
      <c r="I60" s="35">
        <v>12000</v>
      </c>
      <c r="J60" s="152"/>
      <c r="K60" s="152"/>
      <c r="L60" s="180"/>
    </row>
    <row r="61" spans="1:12" x14ac:dyDescent="0.3">
      <c r="A61" s="152"/>
      <c r="B61" s="152"/>
      <c r="C61" s="152"/>
      <c r="D61" s="181" t="s">
        <v>479</v>
      </c>
      <c r="E61" s="163"/>
      <c r="F61" s="166"/>
      <c r="G61" s="166"/>
      <c r="H61" s="166"/>
      <c r="I61" s="163"/>
      <c r="J61" s="152"/>
      <c r="K61" s="152"/>
      <c r="L61" s="180"/>
    </row>
    <row r="62" spans="1:12" x14ac:dyDescent="0.3">
      <c r="A62" s="152"/>
      <c r="B62" s="152"/>
      <c r="C62" s="152"/>
      <c r="D62" s="180" t="s">
        <v>480</v>
      </c>
      <c r="E62" s="61">
        <v>24000</v>
      </c>
      <c r="F62" s="61"/>
      <c r="G62" s="174"/>
      <c r="H62" s="35">
        <v>12000</v>
      </c>
      <c r="I62" s="61">
        <v>24000</v>
      </c>
      <c r="J62" s="152"/>
      <c r="K62" s="152"/>
      <c r="L62" s="180"/>
    </row>
    <row r="63" spans="1:12" x14ac:dyDescent="0.3">
      <c r="A63" s="152"/>
      <c r="B63" s="152"/>
      <c r="C63" s="152"/>
      <c r="D63" s="181" t="s">
        <v>476</v>
      </c>
      <c r="E63" s="163"/>
      <c r="F63" s="163"/>
      <c r="G63" s="166"/>
      <c r="H63" s="166"/>
      <c r="I63" s="60"/>
      <c r="J63" s="152"/>
      <c r="K63" s="152"/>
      <c r="L63" s="180"/>
    </row>
    <row r="64" spans="1:12" x14ac:dyDescent="0.3">
      <c r="A64" s="152"/>
      <c r="B64" s="152"/>
      <c r="C64" s="152"/>
      <c r="D64" s="183" t="s">
        <v>481</v>
      </c>
      <c r="E64" s="41"/>
      <c r="F64" s="35"/>
      <c r="G64" s="35">
        <v>12000</v>
      </c>
      <c r="H64" s="35">
        <v>12000</v>
      </c>
      <c r="I64" s="41"/>
      <c r="J64" s="152"/>
      <c r="K64" s="152"/>
      <c r="L64" s="180"/>
    </row>
    <row r="65" spans="1:18" x14ac:dyDescent="0.3">
      <c r="A65" s="152"/>
      <c r="B65" s="152"/>
      <c r="C65" s="152"/>
      <c r="D65" s="181" t="s">
        <v>393</v>
      </c>
      <c r="E65" s="163"/>
      <c r="F65" s="166"/>
      <c r="G65" s="163"/>
      <c r="H65" s="163"/>
      <c r="I65" s="60"/>
      <c r="J65" s="152"/>
      <c r="K65" s="152"/>
      <c r="L65" s="180"/>
    </row>
    <row r="66" spans="1:18" x14ac:dyDescent="0.3">
      <c r="A66" s="152"/>
      <c r="B66" s="152"/>
      <c r="C66" s="152"/>
      <c r="D66" s="183" t="s">
        <v>482</v>
      </c>
      <c r="E66" s="35">
        <v>12000</v>
      </c>
      <c r="F66" s="35"/>
      <c r="G66" s="35"/>
      <c r="H66" s="35">
        <v>12000</v>
      </c>
      <c r="I66" s="41">
        <v>12000</v>
      </c>
      <c r="J66" s="152"/>
      <c r="K66" s="152"/>
      <c r="L66" s="180"/>
    </row>
    <row r="67" spans="1:18" x14ac:dyDescent="0.3">
      <c r="A67" s="152"/>
      <c r="B67" s="152"/>
      <c r="C67" s="152"/>
      <c r="D67" s="181" t="s">
        <v>432</v>
      </c>
      <c r="E67" s="163"/>
      <c r="F67" s="166"/>
      <c r="G67" s="166"/>
      <c r="H67" s="166"/>
      <c r="I67" s="60"/>
      <c r="J67" s="152"/>
      <c r="K67" s="152"/>
      <c r="L67" s="180"/>
    </row>
    <row r="68" spans="1:18" x14ac:dyDescent="0.3">
      <c r="A68" s="152"/>
      <c r="B68" s="152"/>
      <c r="C68" s="152"/>
      <c r="D68" s="183" t="s">
        <v>589</v>
      </c>
      <c r="E68" s="41">
        <v>24000</v>
      </c>
      <c r="F68" s="35"/>
      <c r="G68" s="35"/>
      <c r="H68" s="35">
        <v>24000</v>
      </c>
      <c r="I68" s="35">
        <v>24000</v>
      </c>
      <c r="J68" s="152"/>
      <c r="K68" s="152"/>
      <c r="L68" s="180"/>
    </row>
    <row r="69" spans="1:18" x14ac:dyDescent="0.3">
      <c r="A69" s="152"/>
      <c r="B69" s="152"/>
      <c r="C69" s="152"/>
      <c r="D69" s="181" t="s">
        <v>590</v>
      </c>
      <c r="E69" s="163"/>
      <c r="F69" s="166"/>
      <c r="G69" s="166"/>
      <c r="H69" s="166"/>
      <c r="I69" s="60"/>
      <c r="J69" s="152"/>
      <c r="K69" s="152"/>
      <c r="L69" s="180"/>
    </row>
    <row r="70" spans="1:18" x14ac:dyDescent="0.3">
      <c r="A70" s="152"/>
      <c r="B70" s="152"/>
      <c r="C70" s="152"/>
      <c r="D70" s="180" t="s">
        <v>484</v>
      </c>
      <c r="E70" s="35"/>
      <c r="F70" s="35">
        <v>24000</v>
      </c>
      <c r="G70" s="35"/>
      <c r="H70" s="174"/>
      <c r="I70" s="61">
        <v>24000</v>
      </c>
      <c r="J70" s="152"/>
      <c r="K70" s="152"/>
      <c r="L70" s="180"/>
    </row>
    <row r="71" spans="1:18" x14ac:dyDescent="0.3">
      <c r="A71" s="55"/>
      <c r="B71" s="55"/>
      <c r="C71" s="55"/>
      <c r="D71" s="181" t="s">
        <v>427</v>
      </c>
      <c r="E71" s="166"/>
      <c r="F71" s="163"/>
      <c r="G71" s="163"/>
      <c r="H71" s="163"/>
      <c r="I71" s="60"/>
      <c r="J71" s="55"/>
      <c r="K71" s="55"/>
      <c r="L71" s="181"/>
      <c r="N71" s="322">
        <f>SUM(E52:E71)</f>
        <v>108000</v>
      </c>
      <c r="O71" s="322">
        <f t="shared" ref="O71:R71" si="2">SUM(F52:F71)</f>
        <v>24000</v>
      </c>
      <c r="P71" s="322">
        <f t="shared" si="2"/>
        <v>36000</v>
      </c>
      <c r="Q71" s="322">
        <f t="shared" si="2"/>
        <v>96000</v>
      </c>
      <c r="R71" s="322">
        <f t="shared" si="2"/>
        <v>156000</v>
      </c>
    </row>
    <row r="72" spans="1:18" x14ac:dyDescent="0.3">
      <c r="A72" s="196"/>
      <c r="B72" s="196"/>
      <c r="C72" s="196"/>
      <c r="D72" s="196"/>
      <c r="E72" s="203"/>
      <c r="F72" s="59"/>
      <c r="G72" s="203"/>
      <c r="H72" s="203"/>
      <c r="I72" s="203"/>
      <c r="J72" s="59"/>
      <c r="K72" s="196">
        <v>68</v>
      </c>
      <c r="L72" s="196"/>
    </row>
    <row r="73" spans="1:18" ht="18.75" customHeight="1" x14ac:dyDescent="0.3">
      <c r="A73" s="405" t="s">
        <v>9</v>
      </c>
      <c r="B73" s="405" t="s">
        <v>10</v>
      </c>
      <c r="C73" s="318" t="s">
        <v>11</v>
      </c>
      <c r="D73" s="177" t="s">
        <v>12</v>
      </c>
      <c r="E73" s="416" t="s">
        <v>13</v>
      </c>
      <c r="F73" s="417"/>
      <c r="G73" s="417"/>
      <c r="H73" s="417"/>
      <c r="I73" s="418"/>
      <c r="J73" s="177" t="s">
        <v>14</v>
      </c>
      <c r="K73" s="419" t="s">
        <v>15</v>
      </c>
      <c r="L73" s="425" t="s">
        <v>16</v>
      </c>
    </row>
    <row r="74" spans="1:18" x14ac:dyDescent="0.3">
      <c r="A74" s="405"/>
      <c r="B74" s="405"/>
      <c r="C74" s="7" t="s">
        <v>17</v>
      </c>
      <c r="D74" s="197" t="s">
        <v>18</v>
      </c>
      <c r="E74" s="177">
        <v>2561</v>
      </c>
      <c r="F74" s="177">
        <v>2562</v>
      </c>
      <c r="G74" s="177">
        <v>2563</v>
      </c>
      <c r="H74" s="177">
        <v>2564</v>
      </c>
      <c r="I74" s="177">
        <v>2565</v>
      </c>
      <c r="J74" s="197" t="s">
        <v>19</v>
      </c>
      <c r="K74" s="419"/>
      <c r="L74" s="425"/>
    </row>
    <row r="75" spans="1:18" x14ac:dyDescent="0.3">
      <c r="A75" s="405"/>
      <c r="B75" s="405"/>
      <c r="C75" s="219"/>
      <c r="D75" s="229"/>
      <c r="E75" s="178" t="s">
        <v>20</v>
      </c>
      <c r="F75" s="178" t="s">
        <v>20</v>
      </c>
      <c r="G75" s="178" t="s">
        <v>20</v>
      </c>
      <c r="H75" s="178" t="s">
        <v>20</v>
      </c>
      <c r="I75" s="178" t="s">
        <v>20</v>
      </c>
      <c r="J75" s="229"/>
      <c r="K75" s="419"/>
      <c r="L75" s="425"/>
    </row>
    <row r="76" spans="1:18" x14ac:dyDescent="0.3">
      <c r="A76" s="51">
        <v>6</v>
      </c>
      <c r="B76" s="51" t="s">
        <v>916</v>
      </c>
      <c r="C76" s="51" t="s">
        <v>22</v>
      </c>
      <c r="D76" s="183" t="s">
        <v>485</v>
      </c>
      <c r="E76" s="41"/>
      <c r="F76" s="35"/>
      <c r="G76" s="35">
        <v>12000</v>
      </c>
      <c r="H76" s="35"/>
      <c r="I76" s="41">
        <v>12000</v>
      </c>
      <c r="J76" s="51" t="s">
        <v>854</v>
      </c>
      <c r="K76" s="51" t="s">
        <v>24</v>
      </c>
      <c r="L76" s="183" t="s">
        <v>25</v>
      </c>
    </row>
    <row r="77" spans="1:18" x14ac:dyDescent="0.3">
      <c r="A77" s="152"/>
      <c r="B77" s="152" t="s">
        <v>408</v>
      </c>
      <c r="C77" s="152" t="s">
        <v>408</v>
      </c>
      <c r="D77" s="181" t="s">
        <v>486</v>
      </c>
      <c r="E77" s="163"/>
      <c r="F77" s="166"/>
      <c r="G77" s="166"/>
      <c r="H77" s="166"/>
      <c r="I77" s="163"/>
      <c r="J77" s="152" t="s">
        <v>408</v>
      </c>
      <c r="K77" s="152" t="s">
        <v>408</v>
      </c>
      <c r="L77" s="180"/>
    </row>
    <row r="78" spans="1:18" x14ac:dyDescent="0.3">
      <c r="A78" s="152"/>
      <c r="B78" s="152"/>
      <c r="C78" s="152" t="s">
        <v>28</v>
      </c>
      <c r="D78" s="51" t="s">
        <v>487</v>
      </c>
      <c r="E78" s="41">
        <v>12000</v>
      </c>
      <c r="F78" s="35"/>
      <c r="G78" s="35"/>
      <c r="H78" s="41">
        <v>12000</v>
      </c>
      <c r="I78" s="41">
        <v>12000</v>
      </c>
      <c r="J78" s="152"/>
      <c r="K78" s="152" t="s">
        <v>409</v>
      </c>
      <c r="L78" s="180"/>
    </row>
    <row r="79" spans="1:18" x14ac:dyDescent="0.3">
      <c r="A79" s="152"/>
      <c r="B79" s="152"/>
      <c r="C79" s="152" t="s">
        <v>790</v>
      </c>
      <c r="D79" s="55" t="s">
        <v>488</v>
      </c>
      <c r="E79" s="163"/>
      <c r="F79" s="166"/>
      <c r="G79" s="166"/>
      <c r="H79" s="163"/>
      <c r="I79" s="60"/>
      <c r="J79" s="152"/>
      <c r="K79" s="152" t="s">
        <v>853</v>
      </c>
      <c r="L79" s="180"/>
    </row>
    <row r="80" spans="1:18" x14ac:dyDescent="0.3">
      <c r="A80" s="152"/>
      <c r="B80" s="152"/>
      <c r="C80" s="152" t="s">
        <v>821</v>
      </c>
      <c r="D80" s="183" t="s">
        <v>489</v>
      </c>
      <c r="E80" s="41">
        <v>72000</v>
      </c>
      <c r="F80" s="35"/>
      <c r="G80" s="41">
        <v>72000</v>
      </c>
      <c r="H80" s="41">
        <v>72000</v>
      </c>
      <c r="I80" s="41"/>
      <c r="J80" s="152"/>
      <c r="K80" s="152"/>
      <c r="L80" s="180"/>
    </row>
    <row r="81" spans="1:18" x14ac:dyDescent="0.3">
      <c r="A81" s="152"/>
      <c r="B81" s="152"/>
      <c r="C81" s="152" t="s">
        <v>822</v>
      </c>
      <c r="D81" s="181" t="s">
        <v>490</v>
      </c>
      <c r="E81" s="163"/>
      <c r="F81" s="166"/>
      <c r="G81" s="166"/>
      <c r="H81" s="163"/>
      <c r="I81" s="163"/>
      <c r="J81" s="152"/>
      <c r="K81" s="152"/>
      <c r="L81" s="180"/>
    </row>
    <row r="82" spans="1:18" x14ac:dyDescent="0.3">
      <c r="A82" s="152"/>
      <c r="B82" s="152"/>
      <c r="C82" s="152" t="s">
        <v>823</v>
      </c>
      <c r="D82" s="183" t="s">
        <v>591</v>
      </c>
      <c r="E82" s="41"/>
      <c r="F82" s="41"/>
      <c r="G82" s="35"/>
      <c r="H82" s="41">
        <v>24000</v>
      </c>
      <c r="I82" s="41">
        <v>24000</v>
      </c>
      <c r="J82" s="152"/>
      <c r="K82" s="152"/>
      <c r="L82" s="180"/>
    </row>
    <row r="83" spans="1:18" x14ac:dyDescent="0.3">
      <c r="A83" s="152"/>
      <c r="B83" s="152"/>
      <c r="C83" s="152"/>
      <c r="D83" s="181" t="s">
        <v>493</v>
      </c>
      <c r="E83" s="163"/>
      <c r="F83" s="163"/>
      <c r="G83" s="166"/>
      <c r="H83" s="166"/>
      <c r="I83" s="163"/>
      <c r="J83" s="152"/>
      <c r="K83" s="152"/>
      <c r="L83" s="180"/>
    </row>
    <row r="84" spans="1:18" x14ac:dyDescent="0.3">
      <c r="A84" s="152"/>
      <c r="B84" s="152"/>
      <c r="C84" s="152"/>
      <c r="D84" s="53" t="s">
        <v>592</v>
      </c>
      <c r="E84" s="61">
        <v>12000</v>
      </c>
      <c r="F84" s="61"/>
      <c r="G84" s="41">
        <v>12000</v>
      </c>
      <c r="H84" s="61"/>
      <c r="I84" s="41">
        <v>12000</v>
      </c>
      <c r="J84" s="152"/>
      <c r="K84" s="152"/>
      <c r="L84" s="180"/>
    </row>
    <row r="85" spans="1:18" x14ac:dyDescent="0.3">
      <c r="A85" s="152"/>
      <c r="B85" s="152"/>
      <c r="C85" s="152"/>
      <c r="D85" s="180" t="s">
        <v>491</v>
      </c>
      <c r="E85" s="163"/>
      <c r="F85" s="163"/>
      <c r="G85" s="60"/>
      <c r="H85" s="163"/>
      <c r="I85" s="60"/>
      <c r="J85" s="152"/>
      <c r="K85" s="152"/>
      <c r="L85" s="180"/>
    </row>
    <row r="86" spans="1:18" x14ac:dyDescent="0.3">
      <c r="A86" s="152"/>
      <c r="B86" s="152"/>
      <c r="C86" s="152"/>
      <c r="D86" s="183" t="s">
        <v>593</v>
      </c>
      <c r="E86" s="41">
        <v>12000</v>
      </c>
      <c r="F86" s="41"/>
      <c r="G86" s="61">
        <v>12000</v>
      </c>
      <c r="H86" s="41"/>
      <c r="I86" s="61">
        <v>12000</v>
      </c>
      <c r="J86" s="152"/>
      <c r="K86" s="152"/>
      <c r="L86" s="152"/>
    </row>
    <row r="87" spans="1:18" x14ac:dyDescent="0.3">
      <c r="A87" s="152"/>
      <c r="B87" s="152"/>
      <c r="C87" s="152"/>
      <c r="D87" s="180" t="s">
        <v>251</v>
      </c>
      <c r="E87" s="61"/>
      <c r="F87" s="61"/>
      <c r="G87" s="61"/>
      <c r="H87" s="61"/>
      <c r="I87" s="61"/>
      <c r="J87" s="152"/>
      <c r="K87" s="152"/>
      <c r="L87" s="152"/>
    </row>
    <row r="88" spans="1:18" x14ac:dyDescent="0.3">
      <c r="A88" s="152"/>
      <c r="B88" s="152"/>
      <c r="C88" s="152"/>
      <c r="D88" s="180" t="s">
        <v>594</v>
      </c>
      <c r="E88" s="41">
        <v>12000</v>
      </c>
      <c r="F88" s="41"/>
      <c r="G88" s="41">
        <v>12000</v>
      </c>
      <c r="H88" s="41">
        <v>12000</v>
      </c>
      <c r="I88" s="41"/>
      <c r="J88" s="152"/>
      <c r="K88" s="152"/>
      <c r="L88" s="152"/>
    </row>
    <row r="89" spans="1:18" x14ac:dyDescent="0.3">
      <c r="A89" s="152"/>
      <c r="B89" s="152"/>
      <c r="C89" s="152"/>
      <c r="D89" s="181" t="s">
        <v>492</v>
      </c>
      <c r="E89" s="163"/>
      <c r="F89" s="60"/>
      <c r="G89" s="163"/>
      <c r="H89" s="163"/>
      <c r="I89" s="60"/>
      <c r="J89" s="152"/>
      <c r="K89" s="152"/>
      <c r="L89" s="152"/>
    </row>
    <row r="90" spans="1:18" x14ac:dyDescent="0.3">
      <c r="A90" s="152"/>
      <c r="B90" s="152"/>
      <c r="C90" s="152"/>
      <c r="D90" s="183" t="s">
        <v>595</v>
      </c>
      <c r="E90" s="41">
        <v>12000</v>
      </c>
      <c r="F90" s="41"/>
      <c r="G90" s="41"/>
      <c r="H90" s="41">
        <v>12000</v>
      </c>
      <c r="I90" s="41">
        <v>12000</v>
      </c>
      <c r="J90" s="152"/>
      <c r="K90" s="152"/>
      <c r="L90" s="152"/>
    </row>
    <row r="91" spans="1:18" x14ac:dyDescent="0.3">
      <c r="A91" s="152"/>
      <c r="B91" s="152"/>
      <c r="C91" s="152"/>
      <c r="D91" s="181" t="s">
        <v>492</v>
      </c>
      <c r="E91" s="163"/>
      <c r="F91" s="60"/>
      <c r="G91" s="60"/>
      <c r="H91" s="60"/>
      <c r="I91" s="61"/>
      <c r="J91" s="152"/>
      <c r="K91" s="152"/>
      <c r="L91" s="152"/>
    </row>
    <row r="92" spans="1:18" x14ac:dyDescent="0.3">
      <c r="A92" s="152"/>
      <c r="B92" s="152"/>
      <c r="C92" s="152"/>
      <c r="D92" s="183" t="s">
        <v>494</v>
      </c>
      <c r="E92" s="41"/>
      <c r="F92" s="41">
        <v>12000</v>
      </c>
      <c r="G92" s="41">
        <v>12000</v>
      </c>
      <c r="H92" s="41"/>
      <c r="I92" s="41">
        <v>12000</v>
      </c>
      <c r="J92" s="152"/>
      <c r="K92" s="152"/>
      <c r="L92" s="152"/>
    </row>
    <row r="93" spans="1:18" x14ac:dyDescent="0.3">
      <c r="A93" s="55"/>
      <c r="B93" s="55"/>
      <c r="C93" s="55"/>
      <c r="D93" s="181" t="s">
        <v>495</v>
      </c>
      <c r="E93" s="163"/>
      <c r="F93" s="163"/>
      <c r="G93" s="60"/>
      <c r="H93" s="60"/>
      <c r="I93" s="163"/>
      <c r="J93" s="55"/>
      <c r="K93" s="55"/>
      <c r="L93" s="55"/>
      <c r="N93" s="322">
        <f>SUM(E76:E93)</f>
        <v>132000</v>
      </c>
      <c r="O93" s="322">
        <f t="shared" ref="O93:R93" si="3">SUM(F76:F93)</f>
        <v>12000</v>
      </c>
      <c r="P93" s="322">
        <f t="shared" si="3"/>
        <v>132000</v>
      </c>
      <c r="Q93" s="322">
        <f t="shared" si="3"/>
        <v>132000</v>
      </c>
      <c r="R93" s="322">
        <f t="shared" si="3"/>
        <v>96000</v>
      </c>
    </row>
    <row r="94" spans="1:18" x14ac:dyDescent="0.3">
      <c r="A94" s="196"/>
      <c r="B94" s="196"/>
      <c r="C94" s="196"/>
      <c r="D94" s="196"/>
      <c r="E94" s="203"/>
      <c r="F94" s="203"/>
      <c r="G94" s="59"/>
      <c r="H94" s="59"/>
      <c r="I94" s="203"/>
      <c r="J94" s="196"/>
      <c r="K94" s="196"/>
      <c r="L94" s="196"/>
    </row>
    <row r="95" spans="1:18" x14ac:dyDescent="0.3">
      <c r="A95" s="196"/>
      <c r="B95" s="196"/>
      <c r="C95" s="196"/>
      <c r="D95" s="196"/>
      <c r="E95" s="203"/>
      <c r="F95" s="203"/>
      <c r="G95" s="59"/>
      <c r="H95" s="59"/>
      <c r="I95" s="203"/>
      <c r="J95" s="196"/>
      <c r="K95" s="196">
        <v>69</v>
      </c>
      <c r="L95" s="196"/>
    </row>
    <row r="96" spans="1:18" x14ac:dyDescent="0.3">
      <c r="A96" s="196"/>
      <c r="B96" s="196"/>
      <c r="C96" s="196"/>
      <c r="D96" s="196"/>
      <c r="E96" s="203"/>
      <c r="F96" s="59"/>
      <c r="G96" s="203"/>
      <c r="H96" s="203"/>
      <c r="I96" s="203"/>
      <c r="J96" s="59"/>
      <c r="K96" s="196"/>
      <c r="L96" s="196"/>
    </row>
    <row r="97" spans="1:12" ht="18.75" customHeight="1" x14ac:dyDescent="0.3">
      <c r="A97" s="405" t="s">
        <v>9</v>
      </c>
      <c r="B97" s="405" t="s">
        <v>10</v>
      </c>
      <c r="C97" s="318" t="s">
        <v>11</v>
      </c>
      <c r="D97" s="177" t="s">
        <v>12</v>
      </c>
      <c r="E97" s="416" t="s">
        <v>13</v>
      </c>
      <c r="F97" s="417"/>
      <c r="G97" s="417"/>
      <c r="H97" s="417"/>
      <c r="I97" s="418"/>
      <c r="J97" s="177" t="s">
        <v>14</v>
      </c>
      <c r="K97" s="426" t="s">
        <v>15</v>
      </c>
      <c r="L97" s="429" t="s">
        <v>16</v>
      </c>
    </row>
    <row r="98" spans="1:12" x14ac:dyDescent="0.3">
      <c r="A98" s="405"/>
      <c r="B98" s="405"/>
      <c r="C98" s="7" t="s">
        <v>17</v>
      </c>
      <c r="D98" s="197" t="s">
        <v>18</v>
      </c>
      <c r="E98" s="177">
        <v>2561</v>
      </c>
      <c r="F98" s="177">
        <v>2562</v>
      </c>
      <c r="G98" s="177">
        <v>2563</v>
      </c>
      <c r="H98" s="177">
        <v>2564</v>
      </c>
      <c r="I98" s="177">
        <v>2565</v>
      </c>
      <c r="J98" s="197" t="s">
        <v>19</v>
      </c>
      <c r="K98" s="427"/>
      <c r="L98" s="430"/>
    </row>
    <row r="99" spans="1:12" x14ac:dyDescent="0.3">
      <c r="A99" s="405"/>
      <c r="B99" s="405"/>
      <c r="C99" s="219"/>
      <c r="D99" s="229"/>
      <c r="E99" s="178" t="s">
        <v>20</v>
      </c>
      <c r="F99" s="178" t="s">
        <v>20</v>
      </c>
      <c r="G99" s="178" t="s">
        <v>20</v>
      </c>
      <c r="H99" s="178" t="s">
        <v>20</v>
      </c>
      <c r="I99" s="178" t="s">
        <v>20</v>
      </c>
      <c r="J99" s="229"/>
      <c r="K99" s="428"/>
      <c r="L99" s="431"/>
    </row>
    <row r="100" spans="1:12" x14ac:dyDescent="0.3">
      <c r="A100" s="51">
        <v>6</v>
      </c>
      <c r="B100" s="51" t="s">
        <v>916</v>
      </c>
      <c r="C100" s="51" t="s">
        <v>22</v>
      </c>
      <c r="D100" s="183" t="s">
        <v>496</v>
      </c>
      <c r="E100" s="41"/>
      <c r="F100" s="41"/>
      <c r="G100" s="41">
        <v>12000</v>
      </c>
      <c r="H100" s="41">
        <v>12000</v>
      </c>
      <c r="I100" s="41"/>
      <c r="J100" s="51" t="s">
        <v>854</v>
      </c>
      <c r="K100" s="51" t="s">
        <v>24</v>
      </c>
      <c r="L100" s="183" t="s">
        <v>25</v>
      </c>
    </row>
    <row r="101" spans="1:12" x14ac:dyDescent="0.3">
      <c r="A101" s="152"/>
      <c r="B101" s="152" t="s">
        <v>408</v>
      </c>
      <c r="C101" s="152" t="s">
        <v>408</v>
      </c>
      <c r="D101" s="181" t="s">
        <v>492</v>
      </c>
      <c r="E101" s="163"/>
      <c r="F101" s="60"/>
      <c r="G101" s="163"/>
      <c r="H101" s="163"/>
      <c r="I101" s="163"/>
      <c r="J101" s="152" t="s">
        <v>408</v>
      </c>
      <c r="K101" s="152" t="s">
        <v>408</v>
      </c>
      <c r="L101" s="180"/>
    </row>
    <row r="102" spans="1:12" x14ac:dyDescent="0.3">
      <c r="A102" s="152"/>
      <c r="B102" s="152"/>
      <c r="C102" s="152" t="s">
        <v>28</v>
      </c>
      <c r="D102" s="183" t="s">
        <v>497</v>
      </c>
      <c r="E102" s="41"/>
      <c r="F102" s="41"/>
      <c r="G102" s="41">
        <v>12000</v>
      </c>
      <c r="H102" s="41"/>
      <c r="I102" s="41">
        <v>12000</v>
      </c>
      <c r="J102" s="152"/>
      <c r="K102" s="152" t="s">
        <v>409</v>
      </c>
      <c r="L102" s="180"/>
    </row>
    <row r="103" spans="1:12" x14ac:dyDescent="0.3">
      <c r="A103" s="152"/>
      <c r="B103" s="152"/>
      <c r="C103" s="152" t="s">
        <v>790</v>
      </c>
      <c r="D103" s="181" t="s">
        <v>491</v>
      </c>
      <c r="E103" s="163"/>
      <c r="F103" s="60"/>
      <c r="G103" s="163"/>
      <c r="H103" s="163"/>
      <c r="I103" s="163"/>
      <c r="J103" s="152"/>
      <c r="K103" s="152" t="s">
        <v>853</v>
      </c>
      <c r="L103" s="180"/>
    </row>
    <row r="104" spans="1:12" x14ac:dyDescent="0.3">
      <c r="A104" s="152"/>
      <c r="B104" s="152"/>
      <c r="C104" s="152" t="s">
        <v>821</v>
      </c>
      <c r="D104" s="180" t="s">
        <v>498</v>
      </c>
      <c r="E104" s="61"/>
      <c r="F104" s="61"/>
      <c r="G104" s="61"/>
      <c r="H104" s="41">
        <v>12000</v>
      </c>
      <c r="I104" s="41">
        <v>12000</v>
      </c>
      <c r="J104" s="152"/>
      <c r="K104" s="152"/>
      <c r="L104" s="180"/>
    </row>
    <row r="105" spans="1:12" x14ac:dyDescent="0.3">
      <c r="A105" s="152"/>
      <c r="B105" s="152"/>
      <c r="C105" s="152" t="s">
        <v>822</v>
      </c>
      <c r="D105" s="180" t="s">
        <v>499</v>
      </c>
      <c r="E105" s="163"/>
      <c r="F105" s="61"/>
      <c r="G105" s="61"/>
      <c r="H105" s="61"/>
      <c r="I105" s="163"/>
      <c r="J105" s="152"/>
      <c r="K105" s="152"/>
      <c r="L105" s="180"/>
    </row>
    <row r="106" spans="1:12" x14ac:dyDescent="0.3">
      <c r="A106" s="152"/>
      <c r="B106" s="152"/>
      <c r="C106" s="152" t="s">
        <v>823</v>
      </c>
      <c r="D106" s="183" t="s">
        <v>500</v>
      </c>
      <c r="E106" s="41"/>
      <c r="F106" s="41"/>
      <c r="G106" s="41">
        <v>12000</v>
      </c>
      <c r="H106" s="41"/>
      <c r="I106" s="41">
        <v>12000</v>
      </c>
      <c r="J106" s="152"/>
      <c r="K106" s="152"/>
      <c r="L106" s="180"/>
    </row>
    <row r="107" spans="1:12" x14ac:dyDescent="0.3">
      <c r="A107" s="152"/>
      <c r="B107" s="152"/>
      <c r="C107" s="152"/>
      <c r="D107" s="181" t="s">
        <v>476</v>
      </c>
      <c r="E107" s="60"/>
      <c r="F107" s="60"/>
      <c r="G107" s="163"/>
      <c r="H107" s="163"/>
      <c r="I107" s="60"/>
      <c r="J107" s="152"/>
      <c r="K107" s="152"/>
      <c r="L107" s="152"/>
    </row>
    <row r="108" spans="1:12" x14ac:dyDescent="0.3">
      <c r="A108" s="152"/>
      <c r="B108" s="152"/>
      <c r="C108" s="152"/>
      <c r="D108" s="183" t="s">
        <v>501</v>
      </c>
      <c r="E108" s="41"/>
      <c r="F108" s="41"/>
      <c r="G108" s="41"/>
      <c r="H108" s="41"/>
      <c r="I108" s="41">
        <v>12000</v>
      </c>
      <c r="J108" s="152"/>
      <c r="K108" s="152"/>
      <c r="L108" s="152"/>
    </row>
    <row r="109" spans="1:12" x14ac:dyDescent="0.3">
      <c r="A109" s="152"/>
      <c r="B109" s="152"/>
      <c r="C109" s="152"/>
      <c r="D109" s="181" t="s">
        <v>502</v>
      </c>
      <c r="E109" s="163"/>
      <c r="F109" s="60"/>
      <c r="G109" s="60"/>
      <c r="H109" s="60"/>
      <c r="I109" s="163"/>
      <c r="J109" s="152"/>
      <c r="K109" s="152"/>
      <c r="L109" s="152"/>
    </row>
    <row r="110" spans="1:12" x14ac:dyDescent="0.3">
      <c r="A110" s="152"/>
      <c r="B110" s="152"/>
      <c r="C110" s="152"/>
      <c r="D110" s="183" t="s">
        <v>503</v>
      </c>
      <c r="E110" s="41">
        <v>12000</v>
      </c>
      <c r="F110" s="41"/>
      <c r="G110" s="41"/>
      <c r="H110" s="41">
        <v>12000</v>
      </c>
      <c r="I110" s="41">
        <v>12000</v>
      </c>
      <c r="J110" s="152"/>
      <c r="K110" s="152"/>
      <c r="L110" s="152"/>
    </row>
    <row r="111" spans="1:12" x14ac:dyDescent="0.3">
      <c r="A111" s="152"/>
      <c r="B111" s="152"/>
      <c r="C111" s="152"/>
      <c r="D111" s="181" t="s">
        <v>504</v>
      </c>
      <c r="E111" s="163"/>
      <c r="F111" s="60"/>
      <c r="G111" s="60"/>
      <c r="H111" s="60"/>
      <c r="I111" s="60"/>
      <c r="J111" s="152"/>
      <c r="K111" s="152"/>
      <c r="L111" s="152"/>
    </row>
    <row r="112" spans="1:12" x14ac:dyDescent="0.3">
      <c r="A112" s="152"/>
      <c r="B112" s="179"/>
      <c r="C112" s="152"/>
      <c r="D112" s="183" t="s">
        <v>505</v>
      </c>
      <c r="E112" s="41">
        <v>50000</v>
      </c>
      <c r="F112" s="41">
        <v>50000</v>
      </c>
      <c r="G112" s="41">
        <v>50000</v>
      </c>
      <c r="H112" s="41">
        <v>50000</v>
      </c>
      <c r="I112" s="41">
        <v>50000</v>
      </c>
      <c r="J112" s="152"/>
      <c r="K112" s="152"/>
      <c r="L112" s="152"/>
    </row>
    <row r="113" spans="1:18" x14ac:dyDescent="0.3">
      <c r="A113" s="55"/>
      <c r="B113" s="153"/>
      <c r="C113" s="55"/>
      <c r="D113" s="181"/>
      <c r="E113" s="163"/>
      <c r="F113" s="163"/>
      <c r="G113" s="163"/>
      <c r="H113" s="163"/>
      <c r="I113" s="163"/>
      <c r="J113" s="55"/>
      <c r="K113" s="55"/>
      <c r="L113" s="55"/>
      <c r="N113" s="322">
        <f>SUM(E100:E113)</f>
        <v>62000</v>
      </c>
      <c r="O113" s="322">
        <f t="shared" ref="O113:R113" si="4">SUM(F100:F113)</f>
        <v>50000</v>
      </c>
      <c r="P113" s="322">
        <f t="shared" si="4"/>
        <v>86000</v>
      </c>
      <c r="Q113" s="322">
        <f t="shared" si="4"/>
        <v>86000</v>
      </c>
      <c r="R113" s="322">
        <f t="shared" si="4"/>
        <v>110000</v>
      </c>
    </row>
    <row r="114" spans="1:18" x14ac:dyDescent="0.3">
      <c r="A114" s="196"/>
      <c r="B114" s="196"/>
      <c r="C114" s="196"/>
      <c r="D114" s="196"/>
      <c r="E114" s="203"/>
      <c r="F114" s="203"/>
      <c r="G114" s="203"/>
      <c r="H114" s="203"/>
      <c r="I114" s="203"/>
      <c r="J114" s="59"/>
      <c r="K114" s="196"/>
      <c r="L114" s="196"/>
    </row>
    <row r="115" spans="1:18" x14ac:dyDescent="0.3">
      <c r="A115" s="196"/>
      <c r="B115" s="196"/>
      <c r="C115" s="196"/>
      <c r="D115" s="196"/>
      <c r="E115" s="203"/>
      <c r="F115" s="203"/>
      <c r="G115" s="203"/>
      <c r="H115" s="203"/>
      <c r="I115" s="203"/>
      <c r="J115" s="59"/>
      <c r="K115" s="196"/>
      <c r="L115" s="196"/>
    </row>
    <row r="116" spans="1:18" x14ac:dyDescent="0.3">
      <c r="A116" s="196"/>
      <c r="B116" s="196"/>
      <c r="C116" s="196"/>
      <c r="D116" s="196"/>
      <c r="E116" s="203"/>
      <c r="F116" s="203"/>
      <c r="G116" s="203"/>
      <c r="H116" s="203"/>
      <c r="I116" s="203"/>
      <c r="J116" s="59"/>
      <c r="K116" s="196">
        <v>70</v>
      </c>
      <c r="L116" s="196"/>
    </row>
    <row r="117" spans="1:18" x14ac:dyDescent="0.3">
      <c r="A117" s="196"/>
      <c r="B117" s="196"/>
      <c r="C117" s="196"/>
      <c r="D117" s="196"/>
      <c r="E117" s="203"/>
      <c r="F117" s="203"/>
      <c r="G117" s="203"/>
      <c r="H117" s="203"/>
      <c r="I117" s="203"/>
      <c r="J117" s="59"/>
      <c r="K117" s="196"/>
      <c r="L117" s="196"/>
    </row>
    <row r="118" spans="1:18" x14ac:dyDescent="0.3">
      <c r="A118" s="196"/>
      <c r="B118" s="196"/>
      <c r="C118" s="196"/>
      <c r="D118" s="196"/>
      <c r="E118" s="203"/>
      <c r="F118" s="203"/>
      <c r="G118" s="203"/>
      <c r="H118" s="203"/>
      <c r="I118" s="203"/>
      <c r="J118" s="59"/>
      <c r="K118" s="196"/>
      <c r="L118" s="196"/>
    </row>
    <row r="119" spans="1:18" x14ac:dyDescent="0.3">
      <c r="A119" s="196"/>
      <c r="B119" s="196"/>
      <c r="C119" s="196"/>
      <c r="D119" s="196"/>
      <c r="E119" s="203"/>
      <c r="F119" s="203"/>
      <c r="G119" s="203"/>
      <c r="H119" s="203"/>
      <c r="I119" s="203"/>
      <c r="J119" s="59"/>
      <c r="K119" s="196"/>
      <c r="L119" s="196"/>
    </row>
    <row r="120" spans="1:18" x14ac:dyDescent="0.3">
      <c r="A120" s="196"/>
      <c r="B120" s="196"/>
      <c r="C120" s="196"/>
      <c r="D120" s="196"/>
      <c r="E120" s="203"/>
      <c r="F120" s="59"/>
      <c r="G120" s="203"/>
      <c r="H120" s="203"/>
      <c r="I120" s="203"/>
      <c r="J120" s="59"/>
      <c r="K120" s="196"/>
      <c r="L120" s="196"/>
    </row>
    <row r="121" spans="1:18" ht="18.75" customHeight="1" x14ac:dyDescent="0.3">
      <c r="A121" s="405" t="s">
        <v>9</v>
      </c>
      <c r="B121" s="405" t="s">
        <v>10</v>
      </c>
      <c r="C121" s="318" t="s">
        <v>11</v>
      </c>
      <c r="D121" s="177" t="s">
        <v>12</v>
      </c>
      <c r="E121" s="416" t="s">
        <v>13</v>
      </c>
      <c r="F121" s="417"/>
      <c r="G121" s="417"/>
      <c r="H121" s="417"/>
      <c r="I121" s="418"/>
      <c r="J121" s="177" t="s">
        <v>14</v>
      </c>
      <c r="K121" s="419" t="s">
        <v>15</v>
      </c>
      <c r="L121" s="425" t="s">
        <v>16</v>
      </c>
    </row>
    <row r="122" spans="1:18" x14ac:dyDescent="0.3">
      <c r="A122" s="405"/>
      <c r="B122" s="405"/>
      <c r="C122" s="7" t="s">
        <v>17</v>
      </c>
      <c r="D122" s="197" t="s">
        <v>18</v>
      </c>
      <c r="E122" s="177">
        <v>2561</v>
      </c>
      <c r="F122" s="177">
        <v>2562</v>
      </c>
      <c r="G122" s="177">
        <v>2563</v>
      </c>
      <c r="H122" s="177">
        <v>2564</v>
      </c>
      <c r="I122" s="177">
        <v>2565</v>
      </c>
      <c r="J122" s="197" t="s">
        <v>19</v>
      </c>
      <c r="K122" s="419"/>
      <c r="L122" s="425"/>
    </row>
    <row r="123" spans="1:18" x14ac:dyDescent="0.3">
      <c r="A123" s="421"/>
      <c r="B123" s="405"/>
      <c r="C123" s="205"/>
      <c r="D123" s="229"/>
      <c r="E123" s="178" t="s">
        <v>20</v>
      </c>
      <c r="F123" s="178" t="s">
        <v>20</v>
      </c>
      <c r="G123" s="178" t="s">
        <v>20</v>
      </c>
      <c r="H123" s="178" t="s">
        <v>20</v>
      </c>
      <c r="I123" s="178" t="s">
        <v>20</v>
      </c>
      <c r="J123" s="229"/>
      <c r="K123" s="419"/>
      <c r="L123" s="425"/>
    </row>
    <row r="124" spans="1:18" x14ac:dyDescent="0.3">
      <c r="A124" s="151">
        <v>7</v>
      </c>
      <c r="B124" s="51" t="s">
        <v>859</v>
      </c>
      <c r="C124" s="51" t="s">
        <v>22</v>
      </c>
      <c r="D124" s="199" t="s">
        <v>596</v>
      </c>
      <c r="E124" s="41"/>
      <c r="F124" s="35"/>
      <c r="G124" s="35"/>
      <c r="H124" s="35"/>
      <c r="I124" s="41"/>
      <c r="J124" s="51" t="s">
        <v>861</v>
      </c>
      <c r="K124" s="51" t="s">
        <v>24</v>
      </c>
      <c r="L124" s="183" t="s">
        <v>25</v>
      </c>
    </row>
    <row r="125" spans="1:18" x14ac:dyDescent="0.3">
      <c r="A125" s="179"/>
      <c r="B125" s="152" t="s">
        <v>860</v>
      </c>
      <c r="C125" s="152" t="s">
        <v>408</v>
      </c>
      <c r="D125" s="196" t="s">
        <v>506</v>
      </c>
      <c r="E125" s="61">
        <v>60000</v>
      </c>
      <c r="F125" s="174"/>
      <c r="G125" s="174">
        <v>60000</v>
      </c>
      <c r="H125" s="174">
        <v>60000</v>
      </c>
      <c r="I125" s="61"/>
      <c r="J125" s="152" t="s">
        <v>408</v>
      </c>
      <c r="K125" s="152" t="s">
        <v>408</v>
      </c>
      <c r="L125" s="180"/>
    </row>
    <row r="126" spans="1:18" x14ac:dyDescent="0.3">
      <c r="A126" s="179"/>
      <c r="B126" s="152"/>
      <c r="C126" s="152" t="s">
        <v>28</v>
      </c>
      <c r="D126" s="196" t="s">
        <v>507</v>
      </c>
      <c r="E126" s="163"/>
      <c r="F126" s="174"/>
      <c r="G126" s="174"/>
      <c r="H126" s="163"/>
      <c r="I126" s="61"/>
      <c r="J126" s="152"/>
      <c r="K126" s="152" t="s">
        <v>409</v>
      </c>
      <c r="L126" s="180"/>
    </row>
    <row r="127" spans="1:18" x14ac:dyDescent="0.3">
      <c r="A127" s="179"/>
      <c r="B127" s="152"/>
      <c r="C127" s="152" t="s">
        <v>790</v>
      </c>
      <c r="D127" s="183" t="s">
        <v>508</v>
      </c>
      <c r="E127" s="35">
        <v>87500</v>
      </c>
      <c r="F127" s="35"/>
      <c r="G127" s="35"/>
      <c r="H127" s="35">
        <v>87500</v>
      </c>
      <c r="I127" s="35">
        <v>87500</v>
      </c>
      <c r="J127" s="152"/>
      <c r="K127" s="152" t="s">
        <v>853</v>
      </c>
      <c r="L127" s="180"/>
    </row>
    <row r="128" spans="1:18" x14ac:dyDescent="0.3">
      <c r="A128" s="179"/>
      <c r="B128" s="152"/>
      <c r="C128" s="152" t="s">
        <v>821</v>
      </c>
      <c r="D128" s="180" t="s">
        <v>509</v>
      </c>
      <c r="E128" s="61"/>
      <c r="F128" s="174"/>
      <c r="G128" s="174"/>
      <c r="H128" s="61"/>
      <c r="I128" s="61"/>
      <c r="J128" s="152"/>
      <c r="K128" s="152"/>
      <c r="L128" s="180"/>
    </row>
    <row r="129" spans="1:18" x14ac:dyDescent="0.3">
      <c r="A129" s="179"/>
      <c r="B129" s="152"/>
      <c r="C129" s="152" t="s">
        <v>822</v>
      </c>
      <c r="D129" s="181" t="s">
        <v>510</v>
      </c>
      <c r="E129" s="163"/>
      <c r="F129" s="166"/>
      <c r="G129" s="166"/>
      <c r="H129" s="163"/>
      <c r="I129" s="60"/>
      <c r="J129" s="152"/>
      <c r="K129" s="152"/>
      <c r="L129" s="180"/>
    </row>
    <row r="130" spans="1:18" x14ac:dyDescent="0.3">
      <c r="A130" s="179"/>
      <c r="B130" s="152"/>
      <c r="C130" s="152" t="s">
        <v>823</v>
      </c>
      <c r="D130" s="199" t="s">
        <v>511</v>
      </c>
      <c r="E130" s="41">
        <v>20000</v>
      </c>
      <c r="F130" s="35"/>
      <c r="G130" s="35"/>
      <c r="H130" s="41">
        <v>20000</v>
      </c>
      <c r="I130" s="41">
        <v>20000</v>
      </c>
      <c r="J130" s="152"/>
      <c r="K130" s="152"/>
      <c r="L130" s="152"/>
    </row>
    <row r="131" spans="1:18" x14ac:dyDescent="0.3">
      <c r="A131" s="179"/>
      <c r="B131" s="152"/>
      <c r="C131" s="152"/>
      <c r="D131" s="200" t="s">
        <v>512</v>
      </c>
      <c r="E131" s="163"/>
      <c r="F131" s="166"/>
      <c r="G131" s="166"/>
      <c r="H131" s="166"/>
      <c r="I131" s="60"/>
      <c r="J131" s="152"/>
      <c r="K131" s="152"/>
      <c r="L131" s="152"/>
    </row>
    <row r="132" spans="1:18" x14ac:dyDescent="0.3">
      <c r="A132" s="179"/>
      <c r="B132" s="152"/>
      <c r="C132" s="152"/>
      <c r="D132" s="183" t="s">
        <v>513</v>
      </c>
      <c r="E132" s="41"/>
      <c r="F132" s="35"/>
      <c r="G132" s="35">
        <v>375000</v>
      </c>
      <c r="H132" s="35">
        <v>375000</v>
      </c>
      <c r="I132" s="41"/>
      <c r="J132" s="152"/>
      <c r="K132" s="152"/>
      <c r="L132" s="152"/>
    </row>
    <row r="133" spans="1:18" x14ac:dyDescent="0.3">
      <c r="A133" s="179"/>
      <c r="B133" s="152"/>
      <c r="C133" s="152"/>
      <c r="D133" s="180" t="s">
        <v>514</v>
      </c>
      <c r="E133" s="61"/>
      <c r="F133" s="174"/>
      <c r="G133" s="174"/>
      <c r="H133" s="174"/>
      <c r="I133" s="61"/>
      <c r="J133" s="152"/>
      <c r="K133" s="152"/>
      <c r="L133" s="152"/>
    </row>
    <row r="134" spans="1:18" x14ac:dyDescent="0.3">
      <c r="A134" s="179"/>
      <c r="B134" s="152"/>
      <c r="C134" s="180"/>
      <c r="D134" s="180" t="s">
        <v>515</v>
      </c>
      <c r="E134" s="163"/>
      <c r="F134" s="163"/>
      <c r="G134" s="163"/>
      <c r="H134" s="194"/>
      <c r="I134" s="61"/>
      <c r="J134" s="152"/>
      <c r="K134" s="152"/>
      <c r="L134" s="152"/>
    </row>
    <row r="135" spans="1:18" x14ac:dyDescent="0.3">
      <c r="A135" s="179"/>
      <c r="B135" s="152"/>
      <c r="C135" s="180"/>
      <c r="D135" s="199" t="s">
        <v>516</v>
      </c>
      <c r="E135" s="41"/>
      <c r="F135" s="41"/>
      <c r="G135" s="41"/>
      <c r="H135" s="41">
        <v>12500</v>
      </c>
      <c r="I135" s="41">
        <v>12500</v>
      </c>
      <c r="J135" s="152"/>
      <c r="K135" s="152"/>
      <c r="L135" s="152"/>
    </row>
    <row r="136" spans="1:18" x14ac:dyDescent="0.3">
      <c r="A136" s="179"/>
      <c r="B136" s="152"/>
      <c r="C136" s="180"/>
      <c r="D136" s="200" t="s">
        <v>517</v>
      </c>
      <c r="E136" s="163"/>
      <c r="F136" s="163"/>
      <c r="G136" s="166"/>
      <c r="H136" s="166"/>
      <c r="I136" s="163"/>
      <c r="J136" s="152"/>
      <c r="K136" s="152"/>
      <c r="L136" s="152"/>
    </row>
    <row r="137" spans="1:18" x14ac:dyDescent="0.3">
      <c r="A137" s="179"/>
      <c r="B137" s="152"/>
      <c r="C137" s="180"/>
      <c r="D137" s="183" t="s">
        <v>518</v>
      </c>
      <c r="E137" s="41">
        <v>10000</v>
      </c>
      <c r="F137" s="35"/>
      <c r="G137" s="41">
        <v>10000</v>
      </c>
      <c r="H137" s="41">
        <v>10000</v>
      </c>
      <c r="I137" s="41"/>
      <c r="J137" s="152"/>
      <c r="K137" s="152"/>
      <c r="L137" s="152"/>
    </row>
    <row r="138" spans="1:18" x14ac:dyDescent="0.3">
      <c r="A138" s="179"/>
      <c r="B138" s="152"/>
      <c r="C138" s="180"/>
      <c r="D138" s="181" t="s">
        <v>519</v>
      </c>
      <c r="E138" s="163"/>
      <c r="F138" s="166"/>
      <c r="G138" s="166"/>
      <c r="H138" s="163"/>
      <c r="I138" s="60"/>
      <c r="J138" s="152"/>
      <c r="K138" s="152"/>
      <c r="L138" s="152"/>
    </row>
    <row r="139" spans="1:18" x14ac:dyDescent="0.3">
      <c r="A139" s="179"/>
      <c r="B139" s="152"/>
      <c r="C139" s="180"/>
      <c r="D139" s="183" t="s">
        <v>520</v>
      </c>
      <c r="E139" s="61">
        <v>37500</v>
      </c>
      <c r="F139" s="174"/>
      <c r="G139" s="61">
        <v>37500</v>
      </c>
      <c r="H139" s="61">
        <v>37500</v>
      </c>
      <c r="I139" s="61"/>
      <c r="J139" s="152"/>
      <c r="K139" s="152"/>
      <c r="L139" s="152"/>
    </row>
    <row r="140" spans="1:18" x14ac:dyDescent="0.3">
      <c r="A140" s="179"/>
      <c r="B140" s="152"/>
      <c r="C140" s="180"/>
      <c r="D140" s="181" t="s">
        <v>521</v>
      </c>
      <c r="E140" s="163"/>
      <c r="F140" s="166"/>
      <c r="G140" s="166"/>
      <c r="H140" s="163"/>
      <c r="I140" s="60"/>
      <c r="J140" s="152"/>
      <c r="K140" s="152"/>
      <c r="L140" s="152"/>
    </row>
    <row r="141" spans="1:18" x14ac:dyDescent="0.3">
      <c r="A141" s="179"/>
      <c r="B141" s="152"/>
      <c r="C141" s="180"/>
      <c r="D141" s="183" t="s">
        <v>522</v>
      </c>
      <c r="E141" s="41">
        <v>10000</v>
      </c>
      <c r="F141" s="35"/>
      <c r="G141" s="35"/>
      <c r="H141" s="41">
        <v>10000</v>
      </c>
      <c r="I141" s="41">
        <v>10000</v>
      </c>
      <c r="J141" s="152"/>
      <c r="K141" s="152"/>
      <c r="L141" s="152"/>
    </row>
    <row r="142" spans="1:18" x14ac:dyDescent="0.3">
      <c r="A142" s="179"/>
      <c r="B142" s="152"/>
      <c r="C142" s="180"/>
      <c r="D142" s="180" t="s">
        <v>523</v>
      </c>
      <c r="E142" s="61"/>
      <c r="F142" s="174"/>
      <c r="G142" s="174"/>
      <c r="H142" s="174"/>
      <c r="I142" s="61"/>
      <c r="J142" s="152"/>
      <c r="K142" s="152"/>
      <c r="L142" s="152"/>
    </row>
    <row r="143" spans="1:18" x14ac:dyDescent="0.3">
      <c r="A143" s="153"/>
      <c r="B143" s="55"/>
      <c r="C143" s="181"/>
      <c r="D143" s="181"/>
      <c r="E143" s="163"/>
      <c r="F143" s="166"/>
      <c r="G143" s="166"/>
      <c r="H143" s="166"/>
      <c r="I143" s="60"/>
      <c r="J143" s="55"/>
      <c r="K143" s="55"/>
      <c r="L143" s="55"/>
      <c r="N143" s="322">
        <f>SUM(E124:E143)</f>
        <v>225000</v>
      </c>
      <c r="O143" s="322">
        <f t="shared" ref="O143:R143" si="5">SUM(F124:F143)</f>
        <v>0</v>
      </c>
      <c r="P143" s="322">
        <f t="shared" si="5"/>
        <v>482500</v>
      </c>
      <c r="Q143" s="322">
        <f t="shared" si="5"/>
        <v>612500</v>
      </c>
      <c r="R143" s="322">
        <f t="shared" si="5"/>
        <v>130000</v>
      </c>
    </row>
    <row r="144" spans="1:18" x14ac:dyDescent="0.3">
      <c r="A144" s="196"/>
      <c r="B144" s="196"/>
      <c r="C144" s="196"/>
      <c r="D144" s="196"/>
      <c r="E144" s="203"/>
      <c r="F144" s="59"/>
      <c r="G144" s="59"/>
      <c r="H144" s="59"/>
      <c r="I144" s="59"/>
      <c r="J144" s="196"/>
      <c r="K144" s="196">
        <v>71</v>
      </c>
      <c r="L144" s="196"/>
    </row>
    <row r="145" spans="1:12" x14ac:dyDescent="0.3">
      <c r="A145" s="196"/>
      <c r="B145" s="196"/>
      <c r="C145" s="196"/>
      <c r="D145" s="196"/>
      <c r="E145" s="203"/>
      <c r="F145" s="59"/>
      <c r="G145" s="203"/>
      <c r="H145" s="203"/>
      <c r="I145" s="203"/>
      <c r="J145" s="59"/>
      <c r="K145" s="196">
        <v>34</v>
      </c>
      <c r="L145" s="196"/>
    </row>
    <row r="146" spans="1:12" ht="18.75" customHeight="1" x14ac:dyDescent="0.3">
      <c r="A146" s="405" t="s">
        <v>9</v>
      </c>
      <c r="B146" s="405" t="s">
        <v>10</v>
      </c>
      <c r="C146" s="318" t="s">
        <v>11</v>
      </c>
      <c r="D146" s="177" t="s">
        <v>12</v>
      </c>
      <c r="E146" s="416" t="s">
        <v>13</v>
      </c>
      <c r="F146" s="417"/>
      <c r="G146" s="417"/>
      <c r="H146" s="417"/>
      <c r="I146" s="418"/>
      <c r="J146" s="177" t="s">
        <v>14</v>
      </c>
      <c r="K146" s="419" t="s">
        <v>15</v>
      </c>
      <c r="L146" s="425" t="s">
        <v>16</v>
      </c>
    </row>
    <row r="147" spans="1:12" x14ac:dyDescent="0.3">
      <c r="A147" s="405"/>
      <c r="B147" s="405"/>
      <c r="C147" s="7" t="s">
        <v>17</v>
      </c>
      <c r="D147" s="197" t="s">
        <v>18</v>
      </c>
      <c r="E147" s="177">
        <v>2561</v>
      </c>
      <c r="F147" s="177">
        <v>2562</v>
      </c>
      <c r="G147" s="177">
        <v>2563</v>
      </c>
      <c r="H147" s="177">
        <v>2564</v>
      </c>
      <c r="I147" s="177">
        <v>2565</v>
      </c>
      <c r="J147" s="197" t="s">
        <v>19</v>
      </c>
      <c r="K147" s="419"/>
      <c r="L147" s="425"/>
    </row>
    <row r="148" spans="1:12" x14ac:dyDescent="0.3">
      <c r="A148" s="421"/>
      <c r="B148" s="405"/>
      <c r="C148" s="219"/>
      <c r="D148" s="229"/>
      <c r="E148" s="178" t="s">
        <v>20</v>
      </c>
      <c r="F148" s="178" t="s">
        <v>20</v>
      </c>
      <c r="G148" s="178" t="s">
        <v>20</v>
      </c>
      <c r="H148" s="178" t="s">
        <v>20</v>
      </c>
      <c r="I148" s="178" t="s">
        <v>20</v>
      </c>
      <c r="J148" s="229"/>
      <c r="K148" s="419"/>
      <c r="L148" s="425"/>
    </row>
    <row r="149" spans="1:12" x14ac:dyDescent="0.3">
      <c r="A149" s="151">
        <v>7</v>
      </c>
      <c r="B149" s="51" t="s">
        <v>859</v>
      </c>
      <c r="C149" s="51" t="s">
        <v>22</v>
      </c>
      <c r="D149" s="183" t="s">
        <v>524</v>
      </c>
      <c r="E149" s="41"/>
      <c r="F149" s="41">
        <v>50000</v>
      </c>
      <c r="G149" s="54"/>
      <c r="H149" s="54">
        <v>50000</v>
      </c>
      <c r="I149" s="54">
        <v>50000</v>
      </c>
      <c r="J149" s="51" t="s">
        <v>861</v>
      </c>
      <c r="K149" s="51" t="s">
        <v>24</v>
      </c>
      <c r="L149" s="183" t="s">
        <v>25</v>
      </c>
    </row>
    <row r="150" spans="1:12" x14ac:dyDescent="0.3">
      <c r="A150" s="179"/>
      <c r="B150" s="152" t="s">
        <v>860</v>
      </c>
      <c r="C150" s="152" t="s">
        <v>408</v>
      </c>
      <c r="D150" s="181" t="s">
        <v>525</v>
      </c>
      <c r="E150" s="163"/>
      <c r="F150" s="163"/>
      <c r="G150" s="182"/>
      <c r="H150" s="182"/>
      <c r="I150" s="182"/>
      <c r="J150" s="152" t="s">
        <v>408</v>
      </c>
      <c r="K150" s="152" t="s">
        <v>408</v>
      </c>
      <c r="L150" s="180"/>
    </row>
    <row r="151" spans="1:12" x14ac:dyDescent="0.3">
      <c r="A151" s="179"/>
      <c r="B151" s="152"/>
      <c r="C151" s="152" t="s">
        <v>28</v>
      </c>
      <c r="D151" s="196" t="s">
        <v>526</v>
      </c>
      <c r="E151" s="41"/>
      <c r="F151" s="61"/>
      <c r="G151" s="61">
        <v>12500</v>
      </c>
      <c r="H151" s="61">
        <v>12500</v>
      </c>
      <c r="I151" s="58"/>
      <c r="J151" s="152"/>
      <c r="K151" s="152" t="s">
        <v>409</v>
      </c>
      <c r="L151" s="180"/>
    </row>
    <row r="152" spans="1:12" x14ac:dyDescent="0.3">
      <c r="A152" s="179"/>
      <c r="B152" s="152"/>
      <c r="C152" s="152" t="s">
        <v>790</v>
      </c>
      <c r="D152" s="196" t="s">
        <v>527</v>
      </c>
      <c r="E152" s="61"/>
      <c r="F152" s="61"/>
      <c r="G152" s="61"/>
      <c r="H152" s="58"/>
      <c r="I152" s="58"/>
      <c r="J152" s="152"/>
      <c r="K152" s="152" t="s">
        <v>853</v>
      </c>
      <c r="L152" s="180"/>
    </row>
    <row r="153" spans="1:12" x14ac:dyDescent="0.3">
      <c r="A153" s="179"/>
      <c r="B153" s="152"/>
      <c r="C153" s="152" t="s">
        <v>821</v>
      </c>
      <c r="D153" s="196" t="s">
        <v>528</v>
      </c>
      <c r="E153" s="163"/>
      <c r="F153" s="163"/>
      <c r="G153" s="163"/>
      <c r="H153" s="193"/>
      <c r="I153" s="58"/>
      <c r="J153" s="152"/>
      <c r="K153" s="152"/>
      <c r="L153" s="180"/>
    </row>
    <row r="154" spans="1:12" x14ac:dyDescent="0.3">
      <c r="A154" s="179"/>
      <c r="B154" s="152"/>
      <c r="C154" s="152" t="s">
        <v>822</v>
      </c>
      <c r="D154" s="183" t="s">
        <v>529</v>
      </c>
      <c r="E154" s="41"/>
      <c r="F154" s="41"/>
      <c r="G154" s="54"/>
      <c r="H154" s="54">
        <v>150000</v>
      </c>
      <c r="I154" s="54">
        <v>150000</v>
      </c>
      <c r="J154" s="152"/>
      <c r="K154" s="152"/>
      <c r="L154" s="180"/>
    </row>
    <row r="155" spans="1:12" x14ac:dyDescent="0.3">
      <c r="A155" s="179"/>
      <c r="B155" s="152"/>
      <c r="C155" s="152" t="s">
        <v>823</v>
      </c>
      <c r="D155" s="181" t="s">
        <v>530</v>
      </c>
      <c r="E155" s="163"/>
      <c r="F155" s="60"/>
      <c r="G155" s="182"/>
      <c r="H155" s="182"/>
      <c r="I155" s="163"/>
      <c r="J155" s="152"/>
      <c r="K155" s="152"/>
      <c r="L155" s="152"/>
    </row>
    <row r="156" spans="1:12" x14ac:dyDescent="0.3">
      <c r="A156" s="179"/>
      <c r="B156" s="152"/>
      <c r="C156" s="152"/>
      <c r="D156" s="183" t="s">
        <v>531</v>
      </c>
      <c r="E156" s="190"/>
      <c r="F156" s="190"/>
      <c r="G156" s="312"/>
      <c r="H156" s="312">
        <v>12500</v>
      </c>
      <c r="I156" s="312">
        <v>12500</v>
      </c>
      <c r="J156" s="152"/>
      <c r="K156" s="152"/>
      <c r="L156" s="152"/>
    </row>
    <row r="157" spans="1:12" x14ac:dyDescent="0.3">
      <c r="A157" s="179"/>
      <c r="B157" s="152"/>
      <c r="C157" s="152"/>
      <c r="D157" s="183" t="s">
        <v>532</v>
      </c>
      <c r="E157" s="174">
        <v>180000</v>
      </c>
      <c r="F157" s="174"/>
      <c r="G157" s="174">
        <v>180000</v>
      </c>
      <c r="H157" s="174">
        <v>180000</v>
      </c>
      <c r="I157" s="61"/>
      <c r="J157" s="152"/>
      <c r="K157" s="152"/>
      <c r="L157" s="152"/>
    </row>
    <row r="158" spans="1:12" x14ac:dyDescent="0.3">
      <c r="A158" s="179"/>
      <c r="B158" s="152"/>
      <c r="C158" s="180"/>
      <c r="D158" s="180" t="s">
        <v>533</v>
      </c>
      <c r="E158" s="61"/>
      <c r="F158" s="174"/>
      <c r="G158" s="174"/>
      <c r="H158" s="174"/>
      <c r="I158" s="61"/>
      <c r="J158" s="152"/>
      <c r="K158" s="152"/>
      <c r="L158" s="152"/>
    </row>
    <row r="159" spans="1:12" x14ac:dyDescent="0.3">
      <c r="A159" s="179"/>
      <c r="B159" s="152"/>
      <c r="C159" s="180"/>
      <c r="D159" s="181" t="s">
        <v>534</v>
      </c>
      <c r="E159" s="163"/>
      <c r="F159" s="166"/>
      <c r="G159" s="166"/>
      <c r="H159" s="166"/>
      <c r="I159" s="60"/>
      <c r="J159" s="152"/>
      <c r="K159" s="152"/>
      <c r="L159" s="180"/>
    </row>
    <row r="160" spans="1:12" x14ac:dyDescent="0.3">
      <c r="A160" s="179"/>
      <c r="B160" s="152"/>
      <c r="C160" s="180"/>
      <c r="D160" s="183" t="s">
        <v>535</v>
      </c>
      <c r="E160" s="41"/>
      <c r="F160" s="35"/>
      <c r="G160" s="41">
        <v>17500</v>
      </c>
      <c r="H160" s="41">
        <v>17500</v>
      </c>
      <c r="I160" s="41"/>
      <c r="J160" s="152"/>
      <c r="K160" s="152"/>
      <c r="L160" s="152"/>
    </row>
    <row r="161" spans="1:18" x14ac:dyDescent="0.3">
      <c r="A161" s="152"/>
      <c r="B161" s="152"/>
      <c r="C161" s="152"/>
      <c r="D161" s="181" t="s">
        <v>536</v>
      </c>
      <c r="E161" s="163"/>
      <c r="F161" s="166"/>
      <c r="G161" s="163"/>
      <c r="H161" s="163"/>
      <c r="I161" s="60"/>
      <c r="J161" s="152"/>
      <c r="K161" s="152"/>
      <c r="L161" s="152"/>
    </row>
    <row r="162" spans="1:18" x14ac:dyDescent="0.3">
      <c r="A162" s="152"/>
      <c r="B162" s="152"/>
      <c r="C162" s="152"/>
      <c r="D162" s="183" t="s">
        <v>537</v>
      </c>
      <c r="E162" s="41">
        <v>31250</v>
      </c>
      <c r="F162" s="41"/>
      <c r="G162" s="41">
        <v>31250</v>
      </c>
      <c r="H162" s="41">
        <v>31250</v>
      </c>
      <c r="I162" s="54"/>
      <c r="J162" s="152"/>
      <c r="K162" s="152"/>
      <c r="L162" s="152"/>
    </row>
    <row r="163" spans="1:18" x14ac:dyDescent="0.3">
      <c r="A163" s="152"/>
      <c r="B163" s="152"/>
      <c r="C163" s="152"/>
      <c r="D163" s="181" t="s">
        <v>538</v>
      </c>
      <c r="E163" s="163"/>
      <c r="F163" s="60"/>
      <c r="G163" s="163"/>
      <c r="H163" s="163"/>
      <c r="I163" s="182"/>
      <c r="J163" s="152"/>
      <c r="K163" s="152"/>
      <c r="L163" s="152"/>
    </row>
    <row r="164" spans="1:18" x14ac:dyDescent="0.3">
      <c r="A164" s="152"/>
      <c r="B164" s="152"/>
      <c r="C164" s="152"/>
      <c r="D164" s="183" t="s">
        <v>597</v>
      </c>
      <c r="E164" s="54">
        <v>200000</v>
      </c>
      <c r="F164" s="41"/>
      <c r="G164" s="54">
        <v>200000</v>
      </c>
      <c r="H164" s="54"/>
      <c r="I164" s="54">
        <v>200000</v>
      </c>
      <c r="J164" s="152"/>
      <c r="K164" s="152"/>
      <c r="L164" s="152"/>
    </row>
    <row r="165" spans="1:18" x14ac:dyDescent="0.3">
      <c r="A165" s="152"/>
      <c r="B165" s="152"/>
      <c r="C165" s="152"/>
      <c r="D165" s="181" t="s">
        <v>598</v>
      </c>
      <c r="E165" s="163"/>
      <c r="F165" s="60"/>
      <c r="G165" s="182"/>
      <c r="H165" s="163"/>
      <c r="I165" s="182"/>
      <c r="J165" s="152"/>
      <c r="K165" s="152"/>
      <c r="L165" s="152"/>
    </row>
    <row r="166" spans="1:18" x14ac:dyDescent="0.3">
      <c r="A166" s="152"/>
      <c r="B166" s="152"/>
      <c r="C166" s="152"/>
      <c r="D166" s="183" t="s">
        <v>599</v>
      </c>
      <c r="E166" s="54">
        <v>250000</v>
      </c>
      <c r="F166" s="41"/>
      <c r="G166" s="54"/>
      <c r="H166" s="54">
        <v>250000</v>
      </c>
      <c r="I166" s="54">
        <v>250000</v>
      </c>
      <c r="J166" s="152"/>
      <c r="K166" s="152"/>
      <c r="L166" s="152"/>
    </row>
    <row r="167" spans="1:18" x14ac:dyDescent="0.3">
      <c r="A167" s="55"/>
      <c r="B167" s="55"/>
      <c r="C167" s="55"/>
      <c r="D167" s="181" t="s">
        <v>600</v>
      </c>
      <c r="E167" s="163"/>
      <c r="F167" s="60"/>
      <c r="G167" s="182"/>
      <c r="H167" s="182"/>
      <c r="I167" s="182"/>
      <c r="J167" s="55"/>
      <c r="K167" s="55"/>
      <c r="L167" s="55"/>
      <c r="N167" s="322">
        <f>SUM(E149:E167)</f>
        <v>661250</v>
      </c>
      <c r="O167" s="322">
        <f t="shared" ref="O167:R167" si="6">SUM(F149:F167)</f>
        <v>50000</v>
      </c>
      <c r="P167" s="322">
        <f t="shared" si="6"/>
        <v>441250</v>
      </c>
      <c r="Q167" s="322">
        <f t="shared" si="6"/>
        <v>703750</v>
      </c>
      <c r="R167" s="322">
        <f t="shared" si="6"/>
        <v>662500</v>
      </c>
    </row>
    <row r="168" spans="1:18" x14ac:dyDescent="0.3">
      <c r="A168" s="196"/>
      <c r="B168" s="196"/>
      <c r="C168" s="196"/>
      <c r="D168" s="196"/>
      <c r="E168" s="203"/>
      <c r="F168" s="59"/>
      <c r="G168" s="203"/>
      <c r="H168" s="203"/>
      <c r="I168" s="203"/>
      <c r="J168" s="59"/>
      <c r="K168" s="196">
        <v>72</v>
      </c>
      <c r="L168" s="196"/>
    </row>
    <row r="169" spans="1:18" x14ac:dyDescent="0.3">
      <c r="A169" s="405" t="s">
        <v>9</v>
      </c>
      <c r="B169" s="405" t="s">
        <v>10</v>
      </c>
      <c r="C169" s="318" t="s">
        <v>11</v>
      </c>
      <c r="D169" s="177" t="s">
        <v>12</v>
      </c>
      <c r="E169" s="416" t="s">
        <v>13</v>
      </c>
      <c r="F169" s="417"/>
      <c r="G169" s="417"/>
      <c r="H169" s="417"/>
      <c r="I169" s="418"/>
      <c r="J169" s="177" t="s">
        <v>14</v>
      </c>
      <c r="K169" s="419" t="s">
        <v>15</v>
      </c>
      <c r="L169" s="425" t="s">
        <v>16</v>
      </c>
    </row>
    <row r="170" spans="1:18" x14ac:dyDescent="0.3">
      <c r="A170" s="405"/>
      <c r="B170" s="405"/>
      <c r="C170" s="7" t="s">
        <v>17</v>
      </c>
      <c r="D170" s="197" t="s">
        <v>18</v>
      </c>
      <c r="E170" s="177">
        <v>2561</v>
      </c>
      <c r="F170" s="177">
        <v>2562</v>
      </c>
      <c r="G170" s="177">
        <v>2563</v>
      </c>
      <c r="H170" s="177">
        <v>2564</v>
      </c>
      <c r="I170" s="177">
        <v>2565</v>
      </c>
      <c r="J170" s="197" t="s">
        <v>19</v>
      </c>
      <c r="K170" s="419"/>
      <c r="L170" s="425"/>
    </row>
    <row r="171" spans="1:18" x14ac:dyDescent="0.3">
      <c r="A171" s="405"/>
      <c r="B171" s="405"/>
      <c r="C171" s="219"/>
      <c r="D171" s="229"/>
      <c r="E171" s="178" t="s">
        <v>20</v>
      </c>
      <c r="F171" s="178" t="s">
        <v>20</v>
      </c>
      <c r="G171" s="178" t="s">
        <v>20</v>
      </c>
      <c r="H171" s="178" t="s">
        <v>20</v>
      </c>
      <c r="I171" s="178" t="s">
        <v>20</v>
      </c>
      <c r="J171" s="229"/>
      <c r="K171" s="419"/>
      <c r="L171" s="425"/>
    </row>
    <row r="172" spans="1:18" x14ac:dyDescent="0.3">
      <c r="A172" s="151">
        <v>7</v>
      </c>
      <c r="B172" s="51" t="s">
        <v>859</v>
      </c>
      <c r="C172" s="51" t="s">
        <v>22</v>
      </c>
      <c r="D172" s="183" t="s">
        <v>539</v>
      </c>
      <c r="E172" s="54">
        <v>37500</v>
      </c>
      <c r="F172" s="41"/>
      <c r="G172" s="54">
        <v>37500</v>
      </c>
      <c r="H172" s="54"/>
      <c r="I172" s="54">
        <v>37500</v>
      </c>
      <c r="J172" s="51" t="s">
        <v>861</v>
      </c>
      <c r="K172" s="51" t="s">
        <v>24</v>
      </c>
      <c r="L172" s="183" t="s">
        <v>25</v>
      </c>
    </row>
    <row r="173" spans="1:18" x14ac:dyDescent="0.3">
      <c r="A173" s="179"/>
      <c r="B173" s="152" t="s">
        <v>860</v>
      </c>
      <c r="C173" s="152" t="s">
        <v>408</v>
      </c>
      <c r="D173" s="181" t="s">
        <v>540</v>
      </c>
      <c r="E173" s="163"/>
      <c r="F173" s="60"/>
      <c r="G173" s="163"/>
      <c r="H173" s="182"/>
      <c r="I173" s="163"/>
      <c r="J173" s="152" t="s">
        <v>408</v>
      </c>
      <c r="K173" s="152" t="s">
        <v>408</v>
      </c>
      <c r="L173" s="180"/>
    </row>
    <row r="174" spans="1:18" x14ac:dyDescent="0.3">
      <c r="A174" s="179"/>
      <c r="B174" s="152"/>
      <c r="C174" s="152" t="s">
        <v>28</v>
      </c>
      <c r="D174" s="183" t="s">
        <v>541</v>
      </c>
      <c r="E174" s="41">
        <v>20000</v>
      </c>
      <c r="F174" s="41"/>
      <c r="G174" s="41">
        <v>20000</v>
      </c>
      <c r="H174" s="54"/>
      <c r="I174" s="41">
        <v>20000</v>
      </c>
      <c r="J174" s="152"/>
      <c r="K174" s="152" t="s">
        <v>409</v>
      </c>
      <c r="L174" s="180"/>
    </row>
    <row r="175" spans="1:18" x14ac:dyDescent="0.3">
      <c r="A175" s="179"/>
      <c r="B175" s="152"/>
      <c r="C175" s="152" t="s">
        <v>790</v>
      </c>
      <c r="D175" s="180" t="s">
        <v>542</v>
      </c>
      <c r="E175" s="60"/>
      <c r="F175" s="60"/>
      <c r="G175" s="182"/>
      <c r="H175" s="182"/>
      <c r="I175" s="61"/>
      <c r="J175" s="152"/>
      <c r="K175" s="152" t="s">
        <v>853</v>
      </c>
      <c r="L175" s="180"/>
    </row>
    <row r="176" spans="1:18" x14ac:dyDescent="0.3">
      <c r="A176" s="179"/>
      <c r="B176" s="152"/>
      <c r="C176" s="152" t="s">
        <v>821</v>
      </c>
      <c r="D176" s="183" t="s">
        <v>543</v>
      </c>
      <c r="E176" s="61">
        <v>80000</v>
      </c>
      <c r="F176" s="174"/>
      <c r="G176" s="174"/>
      <c r="H176" s="174">
        <v>80000</v>
      </c>
      <c r="I176" s="41">
        <v>80000</v>
      </c>
      <c r="J176" s="152"/>
      <c r="K176" s="152"/>
      <c r="L176" s="180"/>
    </row>
    <row r="177" spans="1:18" x14ac:dyDescent="0.3">
      <c r="A177" s="179"/>
      <c r="B177" s="152"/>
      <c r="C177" s="152" t="s">
        <v>822</v>
      </c>
      <c r="D177" s="180" t="s">
        <v>544</v>
      </c>
      <c r="E177" s="61"/>
      <c r="F177" s="174"/>
      <c r="G177" s="174"/>
      <c r="H177" s="174"/>
      <c r="I177" s="61"/>
      <c r="J177" s="152"/>
      <c r="K177" s="152"/>
      <c r="L177" s="180"/>
    </row>
    <row r="178" spans="1:18" x14ac:dyDescent="0.3">
      <c r="A178" s="179"/>
      <c r="B178" s="152"/>
      <c r="C178" s="152" t="s">
        <v>823</v>
      </c>
      <c r="D178" s="199" t="s">
        <v>545</v>
      </c>
      <c r="E178" s="41"/>
      <c r="F178" s="41">
        <v>10000</v>
      </c>
      <c r="G178" s="41"/>
      <c r="H178" s="41">
        <v>10000</v>
      </c>
      <c r="I178" s="41">
        <v>10000</v>
      </c>
      <c r="J178" s="152"/>
      <c r="K178" s="152"/>
      <c r="L178" s="152"/>
    </row>
    <row r="179" spans="1:18" x14ac:dyDescent="0.3">
      <c r="A179" s="179"/>
      <c r="B179" s="152"/>
      <c r="C179" s="152"/>
      <c r="D179" s="196" t="s">
        <v>546</v>
      </c>
      <c r="E179" s="61"/>
      <c r="F179" s="60"/>
      <c r="G179" s="60"/>
      <c r="H179" s="59"/>
      <c r="I179" s="60"/>
      <c r="J179" s="152"/>
      <c r="K179" s="152"/>
      <c r="L179" s="152"/>
    </row>
    <row r="180" spans="1:18" x14ac:dyDescent="0.3">
      <c r="A180" s="179"/>
      <c r="B180" s="152"/>
      <c r="C180" s="152"/>
      <c r="D180" s="51" t="s">
        <v>547</v>
      </c>
      <c r="E180" s="41">
        <v>100000</v>
      </c>
      <c r="F180" s="41">
        <v>100000</v>
      </c>
      <c r="G180" s="54"/>
      <c r="H180" s="54">
        <v>100000</v>
      </c>
      <c r="I180" s="54"/>
      <c r="J180" s="152"/>
      <c r="K180" s="152"/>
      <c r="L180" s="152"/>
    </row>
    <row r="181" spans="1:18" x14ac:dyDescent="0.3">
      <c r="A181" s="179"/>
      <c r="B181" s="152"/>
      <c r="C181" s="180"/>
      <c r="D181" s="152" t="s">
        <v>548</v>
      </c>
      <c r="E181" s="61"/>
      <c r="F181" s="61"/>
      <c r="G181" s="58"/>
      <c r="H181" s="58"/>
      <c r="I181" s="58"/>
      <c r="J181" s="152"/>
      <c r="K181" s="152"/>
      <c r="L181" s="152"/>
    </row>
    <row r="182" spans="1:18" x14ac:dyDescent="0.3">
      <c r="A182" s="179"/>
      <c r="B182" s="152"/>
      <c r="C182" s="180"/>
      <c r="D182" s="55" t="s">
        <v>549</v>
      </c>
      <c r="E182" s="60"/>
      <c r="F182" s="60"/>
      <c r="G182" s="182"/>
      <c r="H182" s="182"/>
      <c r="I182" s="182"/>
      <c r="J182" s="152"/>
      <c r="K182" s="152"/>
      <c r="L182" s="180"/>
    </row>
    <row r="183" spans="1:18" x14ac:dyDescent="0.3">
      <c r="A183" s="152"/>
      <c r="B183" s="179"/>
      <c r="C183" s="152"/>
      <c r="D183" s="180" t="s">
        <v>550</v>
      </c>
      <c r="E183" s="61">
        <v>25000</v>
      </c>
      <c r="F183" s="61"/>
      <c r="G183" s="58"/>
      <c r="H183" s="58">
        <v>25000</v>
      </c>
      <c r="I183" s="58">
        <v>25000</v>
      </c>
      <c r="J183" s="152"/>
      <c r="K183" s="152"/>
      <c r="L183" s="152"/>
    </row>
    <row r="184" spans="1:18" x14ac:dyDescent="0.3">
      <c r="A184" s="152"/>
      <c r="B184" s="179"/>
      <c r="C184" s="152"/>
      <c r="D184" s="180" t="s">
        <v>551</v>
      </c>
      <c r="E184" s="163"/>
      <c r="F184" s="61"/>
      <c r="G184" s="58"/>
      <c r="H184" s="58"/>
      <c r="I184" s="58"/>
      <c r="J184" s="152"/>
      <c r="K184" s="152"/>
      <c r="L184" s="152"/>
    </row>
    <row r="185" spans="1:18" x14ac:dyDescent="0.3">
      <c r="A185" s="152"/>
      <c r="B185" s="179"/>
      <c r="C185" s="152"/>
      <c r="D185" s="183" t="s">
        <v>552</v>
      </c>
      <c r="E185" s="41"/>
      <c r="F185" s="41"/>
      <c r="G185" s="54">
        <v>75000</v>
      </c>
      <c r="H185" s="54"/>
      <c r="I185" s="54">
        <v>75000</v>
      </c>
      <c r="J185" s="152"/>
      <c r="K185" s="152"/>
      <c r="L185" s="152"/>
    </row>
    <row r="186" spans="1:18" x14ac:dyDescent="0.3">
      <c r="A186" s="152"/>
      <c r="B186" s="179"/>
      <c r="C186" s="152"/>
      <c r="D186" s="181" t="s">
        <v>553</v>
      </c>
      <c r="E186" s="163"/>
      <c r="F186" s="60"/>
      <c r="G186" s="163"/>
      <c r="H186" s="163"/>
      <c r="I186" s="163"/>
      <c r="J186" s="152"/>
      <c r="K186" s="152"/>
      <c r="L186" s="152"/>
    </row>
    <row r="187" spans="1:18" x14ac:dyDescent="0.3">
      <c r="A187" s="152"/>
      <c r="B187" s="179"/>
      <c r="C187" s="152"/>
      <c r="D187" s="183" t="s">
        <v>554</v>
      </c>
      <c r="E187" s="41"/>
      <c r="F187" s="41"/>
      <c r="G187" s="54"/>
      <c r="H187" s="54">
        <v>45000</v>
      </c>
      <c r="I187" s="54">
        <v>45000</v>
      </c>
      <c r="J187" s="152"/>
      <c r="K187" s="152"/>
      <c r="L187" s="152"/>
    </row>
    <row r="188" spans="1:18" x14ac:dyDescent="0.3">
      <c r="A188" s="152"/>
      <c r="B188" s="179"/>
      <c r="C188" s="152"/>
      <c r="D188" s="181" t="s">
        <v>555</v>
      </c>
      <c r="E188" s="163"/>
      <c r="F188" s="60"/>
      <c r="G188" s="182"/>
      <c r="H188" s="182"/>
      <c r="I188" s="163"/>
      <c r="J188" s="152"/>
      <c r="K188" s="152"/>
      <c r="L188" s="152"/>
    </row>
    <row r="189" spans="1:18" x14ac:dyDescent="0.3">
      <c r="A189" s="152"/>
      <c r="B189" s="179"/>
      <c r="C189" s="152"/>
      <c r="D189" s="183" t="s">
        <v>556</v>
      </c>
      <c r="E189" s="41">
        <v>100000</v>
      </c>
      <c r="F189" s="41">
        <v>100000</v>
      </c>
      <c r="G189" s="41">
        <v>300000</v>
      </c>
      <c r="H189" s="41">
        <v>300000</v>
      </c>
      <c r="I189" s="41">
        <v>300000</v>
      </c>
      <c r="J189" s="152"/>
      <c r="K189" s="152"/>
      <c r="L189" s="152"/>
    </row>
    <row r="190" spans="1:18" x14ac:dyDescent="0.3">
      <c r="A190" s="51">
        <v>7</v>
      </c>
      <c r="B190" s="51" t="s">
        <v>557</v>
      </c>
      <c r="C190" s="152"/>
      <c r="D190" s="51" t="s">
        <v>558</v>
      </c>
      <c r="E190" s="35"/>
      <c r="F190" s="51"/>
      <c r="G190" s="41">
        <v>100000</v>
      </c>
      <c r="H190" s="51"/>
      <c r="I190" s="51"/>
      <c r="J190" s="152" t="s">
        <v>860</v>
      </c>
      <c r="K190" s="152"/>
      <c r="L190" s="152"/>
    </row>
    <row r="191" spans="1:18" x14ac:dyDescent="0.3">
      <c r="A191" s="152"/>
      <c r="B191" s="152" t="s">
        <v>559</v>
      </c>
      <c r="C191" s="152"/>
      <c r="D191" s="152"/>
      <c r="E191" s="166"/>
      <c r="F191" s="55"/>
      <c r="G191" s="55"/>
      <c r="H191" s="55"/>
      <c r="I191" s="55"/>
      <c r="J191" s="55" t="s">
        <v>862</v>
      </c>
      <c r="K191" s="55"/>
      <c r="L191" s="55"/>
      <c r="N191" s="322">
        <f>SUM(E172:E191)</f>
        <v>362500</v>
      </c>
      <c r="O191" s="322">
        <f t="shared" ref="O191:R191" si="7">SUM(F172:F191)</f>
        <v>210000</v>
      </c>
      <c r="P191" s="322">
        <f t="shared" si="7"/>
        <v>532500</v>
      </c>
      <c r="Q191" s="322">
        <f t="shared" si="7"/>
        <v>560000</v>
      </c>
      <c r="R191" s="322">
        <f t="shared" si="7"/>
        <v>592500</v>
      </c>
    </row>
    <row r="192" spans="1:18" x14ac:dyDescent="0.3">
      <c r="A192" s="317"/>
      <c r="B192" s="397" t="s">
        <v>933</v>
      </c>
      <c r="C192" s="397"/>
      <c r="D192" s="398"/>
      <c r="E192" s="399">
        <f>SUM(N196)</f>
        <v>1706750</v>
      </c>
      <c r="F192" s="399">
        <f t="shared" ref="F192:I192" si="8">SUM(O196)</f>
        <v>442000</v>
      </c>
      <c r="G192" s="399">
        <f t="shared" si="8"/>
        <v>1830250</v>
      </c>
      <c r="H192" s="399">
        <f t="shared" si="8"/>
        <v>2418250</v>
      </c>
      <c r="I192" s="399">
        <f t="shared" si="8"/>
        <v>1927000</v>
      </c>
      <c r="K192" s="50">
        <v>73</v>
      </c>
    </row>
    <row r="193" spans="1:18" x14ac:dyDescent="0.3">
      <c r="A193" s="319"/>
      <c r="B193" s="320"/>
      <c r="C193" s="320"/>
      <c r="D193" s="320"/>
      <c r="E193" s="195"/>
      <c r="F193" s="195"/>
      <c r="G193" s="195"/>
      <c r="H193" s="195"/>
      <c r="I193" s="195"/>
      <c r="J193" s="320"/>
      <c r="K193" s="320">
        <v>36</v>
      </c>
      <c r="L193" s="198"/>
    </row>
    <row r="194" spans="1:18" x14ac:dyDescent="0.3">
      <c r="A194" s="319"/>
      <c r="B194" s="321" t="s">
        <v>917</v>
      </c>
      <c r="C194" s="320"/>
      <c r="D194" s="198"/>
      <c r="E194" s="324">
        <f>SUM(N196)</f>
        <v>1706750</v>
      </c>
      <c r="F194" s="324">
        <f t="shared" ref="F194:I194" si="9">SUM(O196)</f>
        <v>442000</v>
      </c>
      <c r="G194" s="324">
        <f t="shared" si="9"/>
        <v>1830250</v>
      </c>
      <c r="H194" s="324">
        <f t="shared" si="9"/>
        <v>2418250</v>
      </c>
      <c r="I194" s="324">
        <f t="shared" si="9"/>
        <v>1927000</v>
      </c>
      <c r="J194" s="189"/>
      <c r="K194" s="189"/>
      <c r="L194" s="189"/>
    </row>
    <row r="195" spans="1:18" x14ac:dyDescent="0.3">
      <c r="D195" s="246"/>
      <c r="E195" s="246" t="e">
        <f>SUM(#REF!)</f>
        <v>#REF!</v>
      </c>
      <c r="F195" s="246" t="e">
        <f>SUM(#REF!)</f>
        <v>#REF!</v>
      </c>
      <c r="G195" s="246"/>
      <c r="H195" s="246"/>
      <c r="I195" s="246" t="e">
        <f>SUM(#REF!)</f>
        <v>#REF!</v>
      </c>
      <c r="N195" s="50">
        <v>61</v>
      </c>
      <c r="O195" s="50">
        <v>62</v>
      </c>
      <c r="P195" s="50">
        <v>63</v>
      </c>
      <c r="Q195" s="50">
        <v>64</v>
      </c>
      <c r="R195" s="50">
        <v>65</v>
      </c>
    </row>
    <row r="196" spans="1:18" x14ac:dyDescent="0.3">
      <c r="D196" s="50" t="s">
        <v>560</v>
      </c>
      <c r="N196" s="322">
        <f>SUM(N22:N191)</f>
        <v>1706750</v>
      </c>
      <c r="O196" s="322">
        <f t="shared" ref="O196:R196" si="10">SUM(O22:O191)</f>
        <v>442000</v>
      </c>
      <c r="P196" s="322">
        <f t="shared" si="10"/>
        <v>1830250</v>
      </c>
      <c r="Q196" s="322">
        <f t="shared" si="10"/>
        <v>2418250</v>
      </c>
      <c r="R196" s="322">
        <f t="shared" si="10"/>
        <v>1927000</v>
      </c>
    </row>
    <row r="202" spans="1:18" x14ac:dyDescent="0.3">
      <c r="M202" s="50">
        <v>1</v>
      </c>
    </row>
  </sheetData>
  <mergeCells count="40">
    <mergeCell ref="A25:A27"/>
    <mergeCell ref="B25:B27"/>
    <mergeCell ref="E25:I25"/>
    <mergeCell ref="K25:K27"/>
    <mergeCell ref="L25:L27"/>
    <mergeCell ref="A2:A4"/>
    <mergeCell ref="B2:B4"/>
    <mergeCell ref="E2:I2"/>
    <mergeCell ref="K2:K4"/>
    <mergeCell ref="L2:L4"/>
    <mergeCell ref="A73:A75"/>
    <mergeCell ref="B73:B75"/>
    <mergeCell ref="E73:I73"/>
    <mergeCell ref="K73:K75"/>
    <mergeCell ref="L73:L75"/>
    <mergeCell ref="A49:A51"/>
    <mergeCell ref="B49:B51"/>
    <mergeCell ref="E49:I49"/>
    <mergeCell ref="K49:K51"/>
    <mergeCell ref="L49:L51"/>
    <mergeCell ref="A121:A123"/>
    <mergeCell ref="B121:B123"/>
    <mergeCell ref="E121:I121"/>
    <mergeCell ref="K121:K123"/>
    <mergeCell ref="L121:L123"/>
    <mergeCell ref="A97:A99"/>
    <mergeCell ref="B97:B99"/>
    <mergeCell ref="E97:I97"/>
    <mergeCell ref="K97:K99"/>
    <mergeCell ref="L97:L99"/>
    <mergeCell ref="A169:A171"/>
    <mergeCell ref="B169:B171"/>
    <mergeCell ref="E169:I169"/>
    <mergeCell ref="K169:K171"/>
    <mergeCell ref="L169:L171"/>
    <mergeCell ref="A146:A148"/>
    <mergeCell ref="B146:B148"/>
    <mergeCell ref="E146:I146"/>
    <mergeCell ref="K146:K148"/>
    <mergeCell ref="L146:L148"/>
  </mergeCells>
  <printOptions horizontalCentered="1"/>
  <pageMargins left="0.78740157480314965" right="0.78740157480314965" top="1.181102362204724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view="pageBreakPreview" zoomScaleNormal="100" zoomScaleSheetLayoutView="100" workbookViewId="0">
      <selection activeCell="H101" sqref="H101"/>
    </sheetView>
  </sheetViews>
  <sheetFormatPr defaultRowHeight="18.75" x14ac:dyDescent="0.2"/>
  <cols>
    <col min="1" max="1" width="3.625" style="2" customWidth="1"/>
    <col min="2" max="2" width="10.75" style="2" customWidth="1"/>
    <col min="3" max="3" width="10.625" style="2" customWidth="1"/>
    <col min="4" max="4" width="26.375" style="2" customWidth="1"/>
    <col min="5" max="5" width="10.125" style="2" customWidth="1"/>
    <col min="6" max="7" width="8.875" style="2" customWidth="1"/>
    <col min="8" max="8" width="8.5" style="2" customWidth="1"/>
    <col min="9" max="10" width="8.75" style="2" customWidth="1"/>
    <col min="11" max="11" width="7.75" style="2" customWidth="1"/>
    <col min="12" max="12" width="8" style="2" customWidth="1"/>
    <col min="13" max="13" width="9" style="2"/>
    <col min="14" max="14" width="10.75" style="2" bestFit="1" customWidth="1"/>
    <col min="15" max="15" width="9" style="2"/>
    <col min="16" max="16" width="10.75" style="2" bestFit="1" customWidth="1"/>
    <col min="17" max="17" width="9.75" style="2" customWidth="1"/>
    <col min="18" max="256" width="9" style="2"/>
    <col min="257" max="257" width="4.5" style="2" customWidth="1"/>
    <col min="258" max="258" width="12.125" style="2" customWidth="1"/>
    <col min="259" max="259" width="10.875" style="2" customWidth="1"/>
    <col min="260" max="260" width="27.125" style="2" customWidth="1"/>
    <col min="261" max="261" width="10.125" style="2" customWidth="1"/>
    <col min="262" max="262" width="9.5" style="2" customWidth="1"/>
    <col min="263" max="263" width="9.25" style="2" customWidth="1"/>
    <col min="264" max="264" width="9.75" style="2" customWidth="1"/>
    <col min="265" max="265" width="10.5" style="2" customWidth="1"/>
    <col min="266" max="266" width="8.125" style="2" customWidth="1"/>
    <col min="267" max="267" width="7.375" style="2" customWidth="1"/>
    <col min="268" max="512" width="9" style="2"/>
    <col min="513" max="513" width="4.5" style="2" customWidth="1"/>
    <col min="514" max="514" width="12.125" style="2" customWidth="1"/>
    <col min="515" max="515" width="10.875" style="2" customWidth="1"/>
    <col min="516" max="516" width="27.125" style="2" customWidth="1"/>
    <col min="517" max="517" width="10.125" style="2" customWidth="1"/>
    <col min="518" max="518" width="9.5" style="2" customWidth="1"/>
    <col min="519" max="519" width="9.25" style="2" customWidth="1"/>
    <col min="520" max="520" width="9.75" style="2" customWidth="1"/>
    <col min="521" max="521" width="10.5" style="2" customWidth="1"/>
    <col min="522" max="522" width="8.125" style="2" customWidth="1"/>
    <col min="523" max="523" width="7.375" style="2" customWidth="1"/>
    <col min="524" max="768" width="9" style="2"/>
    <col min="769" max="769" width="4.5" style="2" customWidth="1"/>
    <col min="770" max="770" width="12.125" style="2" customWidth="1"/>
    <col min="771" max="771" width="10.875" style="2" customWidth="1"/>
    <col min="772" max="772" width="27.125" style="2" customWidth="1"/>
    <col min="773" max="773" width="10.125" style="2" customWidth="1"/>
    <col min="774" max="774" width="9.5" style="2" customWidth="1"/>
    <col min="775" max="775" width="9.25" style="2" customWidth="1"/>
    <col min="776" max="776" width="9.75" style="2" customWidth="1"/>
    <col min="777" max="777" width="10.5" style="2" customWidth="1"/>
    <col min="778" max="778" width="8.125" style="2" customWidth="1"/>
    <col min="779" max="779" width="7.375" style="2" customWidth="1"/>
    <col min="780" max="1024" width="9" style="2"/>
    <col min="1025" max="1025" width="4.5" style="2" customWidth="1"/>
    <col min="1026" max="1026" width="12.125" style="2" customWidth="1"/>
    <col min="1027" max="1027" width="10.875" style="2" customWidth="1"/>
    <col min="1028" max="1028" width="27.125" style="2" customWidth="1"/>
    <col min="1029" max="1029" width="10.125" style="2" customWidth="1"/>
    <col min="1030" max="1030" width="9.5" style="2" customWidth="1"/>
    <col min="1031" max="1031" width="9.25" style="2" customWidth="1"/>
    <col min="1032" max="1032" width="9.75" style="2" customWidth="1"/>
    <col min="1033" max="1033" width="10.5" style="2" customWidth="1"/>
    <col min="1034" max="1034" width="8.125" style="2" customWidth="1"/>
    <col min="1035" max="1035" width="7.375" style="2" customWidth="1"/>
    <col min="1036" max="1280" width="9" style="2"/>
    <col min="1281" max="1281" width="4.5" style="2" customWidth="1"/>
    <col min="1282" max="1282" width="12.125" style="2" customWidth="1"/>
    <col min="1283" max="1283" width="10.875" style="2" customWidth="1"/>
    <col min="1284" max="1284" width="27.125" style="2" customWidth="1"/>
    <col min="1285" max="1285" width="10.125" style="2" customWidth="1"/>
    <col min="1286" max="1286" width="9.5" style="2" customWidth="1"/>
    <col min="1287" max="1287" width="9.25" style="2" customWidth="1"/>
    <col min="1288" max="1288" width="9.75" style="2" customWidth="1"/>
    <col min="1289" max="1289" width="10.5" style="2" customWidth="1"/>
    <col min="1290" max="1290" width="8.125" style="2" customWidth="1"/>
    <col min="1291" max="1291" width="7.375" style="2" customWidth="1"/>
    <col min="1292" max="1536" width="9" style="2"/>
    <col min="1537" max="1537" width="4.5" style="2" customWidth="1"/>
    <col min="1538" max="1538" width="12.125" style="2" customWidth="1"/>
    <col min="1539" max="1539" width="10.875" style="2" customWidth="1"/>
    <col min="1540" max="1540" width="27.125" style="2" customWidth="1"/>
    <col min="1541" max="1541" width="10.125" style="2" customWidth="1"/>
    <col min="1542" max="1542" width="9.5" style="2" customWidth="1"/>
    <col min="1543" max="1543" width="9.25" style="2" customWidth="1"/>
    <col min="1544" max="1544" width="9.75" style="2" customWidth="1"/>
    <col min="1545" max="1545" width="10.5" style="2" customWidth="1"/>
    <col min="1546" max="1546" width="8.125" style="2" customWidth="1"/>
    <col min="1547" max="1547" width="7.375" style="2" customWidth="1"/>
    <col min="1548" max="1792" width="9" style="2"/>
    <col min="1793" max="1793" width="4.5" style="2" customWidth="1"/>
    <col min="1794" max="1794" width="12.125" style="2" customWidth="1"/>
    <col min="1795" max="1795" width="10.875" style="2" customWidth="1"/>
    <col min="1796" max="1796" width="27.125" style="2" customWidth="1"/>
    <col min="1797" max="1797" width="10.125" style="2" customWidth="1"/>
    <col min="1798" max="1798" width="9.5" style="2" customWidth="1"/>
    <col min="1799" max="1799" width="9.25" style="2" customWidth="1"/>
    <col min="1800" max="1800" width="9.75" style="2" customWidth="1"/>
    <col min="1801" max="1801" width="10.5" style="2" customWidth="1"/>
    <col min="1802" max="1802" width="8.125" style="2" customWidth="1"/>
    <col min="1803" max="1803" width="7.375" style="2" customWidth="1"/>
    <col min="1804" max="2048" width="9" style="2"/>
    <col min="2049" max="2049" width="4.5" style="2" customWidth="1"/>
    <col min="2050" max="2050" width="12.125" style="2" customWidth="1"/>
    <col min="2051" max="2051" width="10.875" style="2" customWidth="1"/>
    <col min="2052" max="2052" width="27.125" style="2" customWidth="1"/>
    <col min="2053" max="2053" width="10.125" style="2" customWidth="1"/>
    <col min="2054" max="2054" width="9.5" style="2" customWidth="1"/>
    <col min="2055" max="2055" width="9.25" style="2" customWidth="1"/>
    <col min="2056" max="2056" width="9.75" style="2" customWidth="1"/>
    <col min="2057" max="2057" width="10.5" style="2" customWidth="1"/>
    <col min="2058" max="2058" width="8.125" style="2" customWidth="1"/>
    <col min="2059" max="2059" width="7.375" style="2" customWidth="1"/>
    <col min="2060" max="2304" width="9" style="2"/>
    <col min="2305" max="2305" width="4.5" style="2" customWidth="1"/>
    <col min="2306" max="2306" width="12.125" style="2" customWidth="1"/>
    <col min="2307" max="2307" width="10.875" style="2" customWidth="1"/>
    <col min="2308" max="2308" width="27.125" style="2" customWidth="1"/>
    <col min="2309" max="2309" width="10.125" style="2" customWidth="1"/>
    <col min="2310" max="2310" width="9.5" style="2" customWidth="1"/>
    <col min="2311" max="2311" width="9.25" style="2" customWidth="1"/>
    <col min="2312" max="2312" width="9.75" style="2" customWidth="1"/>
    <col min="2313" max="2313" width="10.5" style="2" customWidth="1"/>
    <col min="2314" max="2314" width="8.125" style="2" customWidth="1"/>
    <col min="2315" max="2315" width="7.375" style="2" customWidth="1"/>
    <col min="2316" max="2560" width="9" style="2"/>
    <col min="2561" max="2561" width="4.5" style="2" customWidth="1"/>
    <col min="2562" max="2562" width="12.125" style="2" customWidth="1"/>
    <col min="2563" max="2563" width="10.875" style="2" customWidth="1"/>
    <col min="2564" max="2564" width="27.125" style="2" customWidth="1"/>
    <col min="2565" max="2565" width="10.125" style="2" customWidth="1"/>
    <col min="2566" max="2566" width="9.5" style="2" customWidth="1"/>
    <col min="2567" max="2567" width="9.25" style="2" customWidth="1"/>
    <col min="2568" max="2568" width="9.75" style="2" customWidth="1"/>
    <col min="2569" max="2569" width="10.5" style="2" customWidth="1"/>
    <col min="2570" max="2570" width="8.125" style="2" customWidth="1"/>
    <col min="2571" max="2571" width="7.375" style="2" customWidth="1"/>
    <col min="2572" max="2816" width="9" style="2"/>
    <col min="2817" max="2817" width="4.5" style="2" customWidth="1"/>
    <col min="2818" max="2818" width="12.125" style="2" customWidth="1"/>
    <col min="2819" max="2819" width="10.875" style="2" customWidth="1"/>
    <col min="2820" max="2820" width="27.125" style="2" customWidth="1"/>
    <col min="2821" max="2821" width="10.125" style="2" customWidth="1"/>
    <col min="2822" max="2822" width="9.5" style="2" customWidth="1"/>
    <col min="2823" max="2823" width="9.25" style="2" customWidth="1"/>
    <col min="2824" max="2824" width="9.75" style="2" customWidth="1"/>
    <col min="2825" max="2825" width="10.5" style="2" customWidth="1"/>
    <col min="2826" max="2826" width="8.125" style="2" customWidth="1"/>
    <col min="2827" max="2827" width="7.375" style="2" customWidth="1"/>
    <col min="2828" max="3072" width="9" style="2"/>
    <col min="3073" max="3073" width="4.5" style="2" customWidth="1"/>
    <col min="3074" max="3074" width="12.125" style="2" customWidth="1"/>
    <col min="3075" max="3075" width="10.875" style="2" customWidth="1"/>
    <col min="3076" max="3076" width="27.125" style="2" customWidth="1"/>
    <col min="3077" max="3077" width="10.125" style="2" customWidth="1"/>
    <col min="3078" max="3078" width="9.5" style="2" customWidth="1"/>
    <col min="3079" max="3079" width="9.25" style="2" customWidth="1"/>
    <col min="3080" max="3080" width="9.75" style="2" customWidth="1"/>
    <col min="3081" max="3081" width="10.5" style="2" customWidth="1"/>
    <col min="3082" max="3082" width="8.125" style="2" customWidth="1"/>
    <col min="3083" max="3083" width="7.375" style="2" customWidth="1"/>
    <col min="3084" max="3328" width="9" style="2"/>
    <col min="3329" max="3329" width="4.5" style="2" customWidth="1"/>
    <col min="3330" max="3330" width="12.125" style="2" customWidth="1"/>
    <col min="3331" max="3331" width="10.875" style="2" customWidth="1"/>
    <col min="3332" max="3332" width="27.125" style="2" customWidth="1"/>
    <col min="3333" max="3333" width="10.125" style="2" customWidth="1"/>
    <col min="3334" max="3334" width="9.5" style="2" customWidth="1"/>
    <col min="3335" max="3335" width="9.25" style="2" customWidth="1"/>
    <col min="3336" max="3336" width="9.75" style="2" customWidth="1"/>
    <col min="3337" max="3337" width="10.5" style="2" customWidth="1"/>
    <col min="3338" max="3338" width="8.125" style="2" customWidth="1"/>
    <col min="3339" max="3339" width="7.375" style="2" customWidth="1"/>
    <col min="3340" max="3584" width="9" style="2"/>
    <col min="3585" max="3585" width="4.5" style="2" customWidth="1"/>
    <col min="3586" max="3586" width="12.125" style="2" customWidth="1"/>
    <col min="3587" max="3587" width="10.875" style="2" customWidth="1"/>
    <col min="3588" max="3588" width="27.125" style="2" customWidth="1"/>
    <col min="3589" max="3589" width="10.125" style="2" customWidth="1"/>
    <col min="3590" max="3590" width="9.5" style="2" customWidth="1"/>
    <col min="3591" max="3591" width="9.25" style="2" customWidth="1"/>
    <col min="3592" max="3592" width="9.75" style="2" customWidth="1"/>
    <col min="3593" max="3593" width="10.5" style="2" customWidth="1"/>
    <col min="3594" max="3594" width="8.125" style="2" customWidth="1"/>
    <col min="3595" max="3595" width="7.375" style="2" customWidth="1"/>
    <col min="3596" max="3840" width="9" style="2"/>
    <col min="3841" max="3841" width="4.5" style="2" customWidth="1"/>
    <col min="3842" max="3842" width="12.125" style="2" customWidth="1"/>
    <col min="3843" max="3843" width="10.875" style="2" customWidth="1"/>
    <col min="3844" max="3844" width="27.125" style="2" customWidth="1"/>
    <col min="3845" max="3845" width="10.125" style="2" customWidth="1"/>
    <col min="3846" max="3846" width="9.5" style="2" customWidth="1"/>
    <col min="3847" max="3847" width="9.25" style="2" customWidth="1"/>
    <col min="3848" max="3848" width="9.75" style="2" customWidth="1"/>
    <col min="3849" max="3849" width="10.5" style="2" customWidth="1"/>
    <col min="3850" max="3850" width="8.125" style="2" customWidth="1"/>
    <col min="3851" max="3851" width="7.375" style="2" customWidth="1"/>
    <col min="3852" max="4096" width="9" style="2"/>
    <col min="4097" max="4097" width="4.5" style="2" customWidth="1"/>
    <col min="4098" max="4098" width="12.125" style="2" customWidth="1"/>
    <col min="4099" max="4099" width="10.875" style="2" customWidth="1"/>
    <col min="4100" max="4100" width="27.125" style="2" customWidth="1"/>
    <col min="4101" max="4101" width="10.125" style="2" customWidth="1"/>
    <col min="4102" max="4102" width="9.5" style="2" customWidth="1"/>
    <col min="4103" max="4103" width="9.25" style="2" customWidth="1"/>
    <col min="4104" max="4104" width="9.75" style="2" customWidth="1"/>
    <col min="4105" max="4105" width="10.5" style="2" customWidth="1"/>
    <col min="4106" max="4106" width="8.125" style="2" customWidth="1"/>
    <col min="4107" max="4107" width="7.375" style="2" customWidth="1"/>
    <col min="4108" max="4352" width="9" style="2"/>
    <col min="4353" max="4353" width="4.5" style="2" customWidth="1"/>
    <col min="4354" max="4354" width="12.125" style="2" customWidth="1"/>
    <col min="4355" max="4355" width="10.875" style="2" customWidth="1"/>
    <col min="4356" max="4356" width="27.125" style="2" customWidth="1"/>
    <col min="4357" max="4357" width="10.125" style="2" customWidth="1"/>
    <col min="4358" max="4358" width="9.5" style="2" customWidth="1"/>
    <col min="4359" max="4359" width="9.25" style="2" customWidth="1"/>
    <col min="4360" max="4360" width="9.75" style="2" customWidth="1"/>
    <col min="4361" max="4361" width="10.5" style="2" customWidth="1"/>
    <col min="4362" max="4362" width="8.125" style="2" customWidth="1"/>
    <col min="4363" max="4363" width="7.375" style="2" customWidth="1"/>
    <col min="4364" max="4608" width="9" style="2"/>
    <col min="4609" max="4609" width="4.5" style="2" customWidth="1"/>
    <col min="4610" max="4610" width="12.125" style="2" customWidth="1"/>
    <col min="4611" max="4611" width="10.875" style="2" customWidth="1"/>
    <col min="4612" max="4612" width="27.125" style="2" customWidth="1"/>
    <col min="4613" max="4613" width="10.125" style="2" customWidth="1"/>
    <col min="4614" max="4614" width="9.5" style="2" customWidth="1"/>
    <col min="4615" max="4615" width="9.25" style="2" customWidth="1"/>
    <col min="4616" max="4616" width="9.75" style="2" customWidth="1"/>
    <col min="4617" max="4617" width="10.5" style="2" customWidth="1"/>
    <col min="4618" max="4618" width="8.125" style="2" customWidth="1"/>
    <col min="4619" max="4619" width="7.375" style="2" customWidth="1"/>
    <col min="4620" max="4864" width="9" style="2"/>
    <col min="4865" max="4865" width="4.5" style="2" customWidth="1"/>
    <col min="4866" max="4866" width="12.125" style="2" customWidth="1"/>
    <col min="4867" max="4867" width="10.875" style="2" customWidth="1"/>
    <col min="4868" max="4868" width="27.125" style="2" customWidth="1"/>
    <col min="4869" max="4869" width="10.125" style="2" customWidth="1"/>
    <col min="4870" max="4870" width="9.5" style="2" customWidth="1"/>
    <col min="4871" max="4871" width="9.25" style="2" customWidth="1"/>
    <col min="4872" max="4872" width="9.75" style="2" customWidth="1"/>
    <col min="4873" max="4873" width="10.5" style="2" customWidth="1"/>
    <col min="4874" max="4874" width="8.125" style="2" customWidth="1"/>
    <col min="4875" max="4875" width="7.375" style="2" customWidth="1"/>
    <col min="4876" max="5120" width="9" style="2"/>
    <col min="5121" max="5121" width="4.5" style="2" customWidth="1"/>
    <col min="5122" max="5122" width="12.125" style="2" customWidth="1"/>
    <col min="5123" max="5123" width="10.875" style="2" customWidth="1"/>
    <col min="5124" max="5124" width="27.125" style="2" customWidth="1"/>
    <col min="5125" max="5125" width="10.125" style="2" customWidth="1"/>
    <col min="5126" max="5126" width="9.5" style="2" customWidth="1"/>
    <col min="5127" max="5127" width="9.25" style="2" customWidth="1"/>
    <col min="5128" max="5128" width="9.75" style="2" customWidth="1"/>
    <col min="5129" max="5129" width="10.5" style="2" customWidth="1"/>
    <col min="5130" max="5130" width="8.125" style="2" customWidth="1"/>
    <col min="5131" max="5131" width="7.375" style="2" customWidth="1"/>
    <col min="5132" max="5376" width="9" style="2"/>
    <col min="5377" max="5377" width="4.5" style="2" customWidth="1"/>
    <col min="5378" max="5378" width="12.125" style="2" customWidth="1"/>
    <col min="5379" max="5379" width="10.875" style="2" customWidth="1"/>
    <col min="5380" max="5380" width="27.125" style="2" customWidth="1"/>
    <col min="5381" max="5381" width="10.125" style="2" customWidth="1"/>
    <col min="5382" max="5382" width="9.5" style="2" customWidth="1"/>
    <col min="5383" max="5383" width="9.25" style="2" customWidth="1"/>
    <col min="5384" max="5384" width="9.75" style="2" customWidth="1"/>
    <col min="5385" max="5385" width="10.5" style="2" customWidth="1"/>
    <col min="5386" max="5386" width="8.125" style="2" customWidth="1"/>
    <col min="5387" max="5387" width="7.375" style="2" customWidth="1"/>
    <col min="5388" max="5632" width="9" style="2"/>
    <col min="5633" max="5633" width="4.5" style="2" customWidth="1"/>
    <col min="5634" max="5634" width="12.125" style="2" customWidth="1"/>
    <col min="5635" max="5635" width="10.875" style="2" customWidth="1"/>
    <col min="5636" max="5636" width="27.125" style="2" customWidth="1"/>
    <col min="5637" max="5637" width="10.125" style="2" customWidth="1"/>
    <col min="5638" max="5638" width="9.5" style="2" customWidth="1"/>
    <col min="5639" max="5639" width="9.25" style="2" customWidth="1"/>
    <col min="5640" max="5640" width="9.75" style="2" customWidth="1"/>
    <col min="5641" max="5641" width="10.5" style="2" customWidth="1"/>
    <col min="5642" max="5642" width="8.125" style="2" customWidth="1"/>
    <col min="5643" max="5643" width="7.375" style="2" customWidth="1"/>
    <col min="5644" max="5888" width="9" style="2"/>
    <col min="5889" max="5889" width="4.5" style="2" customWidth="1"/>
    <col min="5890" max="5890" width="12.125" style="2" customWidth="1"/>
    <col min="5891" max="5891" width="10.875" style="2" customWidth="1"/>
    <col min="5892" max="5892" width="27.125" style="2" customWidth="1"/>
    <col min="5893" max="5893" width="10.125" style="2" customWidth="1"/>
    <col min="5894" max="5894" width="9.5" style="2" customWidth="1"/>
    <col min="5895" max="5895" width="9.25" style="2" customWidth="1"/>
    <col min="5896" max="5896" width="9.75" style="2" customWidth="1"/>
    <col min="5897" max="5897" width="10.5" style="2" customWidth="1"/>
    <col min="5898" max="5898" width="8.125" style="2" customWidth="1"/>
    <col min="5899" max="5899" width="7.375" style="2" customWidth="1"/>
    <col min="5900" max="6144" width="9" style="2"/>
    <col min="6145" max="6145" width="4.5" style="2" customWidth="1"/>
    <col min="6146" max="6146" width="12.125" style="2" customWidth="1"/>
    <col min="6147" max="6147" width="10.875" style="2" customWidth="1"/>
    <col min="6148" max="6148" width="27.125" style="2" customWidth="1"/>
    <col min="6149" max="6149" width="10.125" style="2" customWidth="1"/>
    <col min="6150" max="6150" width="9.5" style="2" customWidth="1"/>
    <col min="6151" max="6151" width="9.25" style="2" customWidth="1"/>
    <col min="6152" max="6152" width="9.75" style="2" customWidth="1"/>
    <col min="6153" max="6153" width="10.5" style="2" customWidth="1"/>
    <col min="6154" max="6154" width="8.125" style="2" customWidth="1"/>
    <col min="6155" max="6155" width="7.375" style="2" customWidth="1"/>
    <col min="6156" max="6400" width="9" style="2"/>
    <col min="6401" max="6401" width="4.5" style="2" customWidth="1"/>
    <col min="6402" max="6402" width="12.125" style="2" customWidth="1"/>
    <col min="6403" max="6403" width="10.875" style="2" customWidth="1"/>
    <col min="6404" max="6404" width="27.125" style="2" customWidth="1"/>
    <col min="6405" max="6405" width="10.125" style="2" customWidth="1"/>
    <col min="6406" max="6406" width="9.5" style="2" customWidth="1"/>
    <col min="6407" max="6407" width="9.25" style="2" customWidth="1"/>
    <col min="6408" max="6408" width="9.75" style="2" customWidth="1"/>
    <col min="6409" max="6409" width="10.5" style="2" customWidth="1"/>
    <col min="6410" max="6410" width="8.125" style="2" customWidth="1"/>
    <col min="6411" max="6411" width="7.375" style="2" customWidth="1"/>
    <col min="6412" max="6656" width="9" style="2"/>
    <col min="6657" max="6657" width="4.5" style="2" customWidth="1"/>
    <col min="6658" max="6658" width="12.125" style="2" customWidth="1"/>
    <col min="6659" max="6659" width="10.875" style="2" customWidth="1"/>
    <col min="6660" max="6660" width="27.125" style="2" customWidth="1"/>
    <col min="6661" max="6661" width="10.125" style="2" customWidth="1"/>
    <col min="6662" max="6662" width="9.5" style="2" customWidth="1"/>
    <col min="6663" max="6663" width="9.25" style="2" customWidth="1"/>
    <col min="6664" max="6664" width="9.75" style="2" customWidth="1"/>
    <col min="6665" max="6665" width="10.5" style="2" customWidth="1"/>
    <col min="6666" max="6666" width="8.125" style="2" customWidth="1"/>
    <col min="6667" max="6667" width="7.375" style="2" customWidth="1"/>
    <col min="6668" max="6912" width="9" style="2"/>
    <col min="6913" max="6913" width="4.5" style="2" customWidth="1"/>
    <col min="6914" max="6914" width="12.125" style="2" customWidth="1"/>
    <col min="6915" max="6915" width="10.875" style="2" customWidth="1"/>
    <col min="6916" max="6916" width="27.125" style="2" customWidth="1"/>
    <col min="6917" max="6917" width="10.125" style="2" customWidth="1"/>
    <col min="6918" max="6918" width="9.5" style="2" customWidth="1"/>
    <col min="6919" max="6919" width="9.25" style="2" customWidth="1"/>
    <col min="6920" max="6920" width="9.75" style="2" customWidth="1"/>
    <col min="6921" max="6921" width="10.5" style="2" customWidth="1"/>
    <col min="6922" max="6922" width="8.125" style="2" customWidth="1"/>
    <col min="6923" max="6923" width="7.375" style="2" customWidth="1"/>
    <col min="6924" max="7168" width="9" style="2"/>
    <col min="7169" max="7169" width="4.5" style="2" customWidth="1"/>
    <col min="7170" max="7170" width="12.125" style="2" customWidth="1"/>
    <col min="7171" max="7171" width="10.875" style="2" customWidth="1"/>
    <col min="7172" max="7172" width="27.125" style="2" customWidth="1"/>
    <col min="7173" max="7173" width="10.125" style="2" customWidth="1"/>
    <col min="7174" max="7174" width="9.5" style="2" customWidth="1"/>
    <col min="7175" max="7175" width="9.25" style="2" customWidth="1"/>
    <col min="7176" max="7176" width="9.75" style="2" customWidth="1"/>
    <col min="7177" max="7177" width="10.5" style="2" customWidth="1"/>
    <col min="7178" max="7178" width="8.125" style="2" customWidth="1"/>
    <col min="7179" max="7179" width="7.375" style="2" customWidth="1"/>
    <col min="7180" max="7424" width="9" style="2"/>
    <col min="7425" max="7425" width="4.5" style="2" customWidth="1"/>
    <col min="7426" max="7426" width="12.125" style="2" customWidth="1"/>
    <col min="7427" max="7427" width="10.875" style="2" customWidth="1"/>
    <col min="7428" max="7428" width="27.125" style="2" customWidth="1"/>
    <col min="7429" max="7429" width="10.125" style="2" customWidth="1"/>
    <col min="7430" max="7430" width="9.5" style="2" customWidth="1"/>
    <col min="7431" max="7431" width="9.25" style="2" customWidth="1"/>
    <col min="7432" max="7432" width="9.75" style="2" customWidth="1"/>
    <col min="7433" max="7433" width="10.5" style="2" customWidth="1"/>
    <col min="7434" max="7434" width="8.125" style="2" customWidth="1"/>
    <col min="7435" max="7435" width="7.375" style="2" customWidth="1"/>
    <col min="7436" max="7680" width="9" style="2"/>
    <col min="7681" max="7681" width="4.5" style="2" customWidth="1"/>
    <col min="7682" max="7682" width="12.125" style="2" customWidth="1"/>
    <col min="7683" max="7683" width="10.875" style="2" customWidth="1"/>
    <col min="7684" max="7684" width="27.125" style="2" customWidth="1"/>
    <col min="7685" max="7685" width="10.125" style="2" customWidth="1"/>
    <col min="7686" max="7686" width="9.5" style="2" customWidth="1"/>
    <col min="7687" max="7687" width="9.25" style="2" customWidth="1"/>
    <col min="7688" max="7688" width="9.75" style="2" customWidth="1"/>
    <col min="7689" max="7689" width="10.5" style="2" customWidth="1"/>
    <col min="7690" max="7690" width="8.125" style="2" customWidth="1"/>
    <col min="7691" max="7691" width="7.375" style="2" customWidth="1"/>
    <col min="7692" max="7936" width="9" style="2"/>
    <col min="7937" max="7937" width="4.5" style="2" customWidth="1"/>
    <col min="7938" max="7938" width="12.125" style="2" customWidth="1"/>
    <col min="7939" max="7939" width="10.875" style="2" customWidth="1"/>
    <col min="7940" max="7940" width="27.125" style="2" customWidth="1"/>
    <col min="7941" max="7941" width="10.125" style="2" customWidth="1"/>
    <col min="7942" max="7942" width="9.5" style="2" customWidth="1"/>
    <col min="7943" max="7943" width="9.25" style="2" customWidth="1"/>
    <col min="7944" max="7944" width="9.75" style="2" customWidth="1"/>
    <col min="7945" max="7945" width="10.5" style="2" customWidth="1"/>
    <col min="7946" max="7946" width="8.125" style="2" customWidth="1"/>
    <col min="7947" max="7947" width="7.375" style="2" customWidth="1"/>
    <col min="7948" max="8192" width="9" style="2"/>
    <col min="8193" max="8193" width="4.5" style="2" customWidth="1"/>
    <col min="8194" max="8194" width="12.125" style="2" customWidth="1"/>
    <col min="8195" max="8195" width="10.875" style="2" customWidth="1"/>
    <col min="8196" max="8196" width="27.125" style="2" customWidth="1"/>
    <col min="8197" max="8197" width="10.125" style="2" customWidth="1"/>
    <col min="8198" max="8198" width="9.5" style="2" customWidth="1"/>
    <col min="8199" max="8199" width="9.25" style="2" customWidth="1"/>
    <col min="8200" max="8200" width="9.75" style="2" customWidth="1"/>
    <col min="8201" max="8201" width="10.5" style="2" customWidth="1"/>
    <col min="8202" max="8202" width="8.125" style="2" customWidth="1"/>
    <col min="8203" max="8203" width="7.375" style="2" customWidth="1"/>
    <col min="8204" max="8448" width="9" style="2"/>
    <col min="8449" max="8449" width="4.5" style="2" customWidth="1"/>
    <col min="8450" max="8450" width="12.125" style="2" customWidth="1"/>
    <col min="8451" max="8451" width="10.875" style="2" customWidth="1"/>
    <col min="8452" max="8452" width="27.125" style="2" customWidth="1"/>
    <col min="8453" max="8453" width="10.125" style="2" customWidth="1"/>
    <col min="8454" max="8454" width="9.5" style="2" customWidth="1"/>
    <col min="8455" max="8455" width="9.25" style="2" customWidth="1"/>
    <col min="8456" max="8456" width="9.75" style="2" customWidth="1"/>
    <col min="8457" max="8457" width="10.5" style="2" customWidth="1"/>
    <col min="8458" max="8458" width="8.125" style="2" customWidth="1"/>
    <col min="8459" max="8459" width="7.375" style="2" customWidth="1"/>
    <col min="8460" max="8704" width="9" style="2"/>
    <col min="8705" max="8705" width="4.5" style="2" customWidth="1"/>
    <col min="8706" max="8706" width="12.125" style="2" customWidth="1"/>
    <col min="8707" max="8707" width="10.875" style="2" customWidth="1"/>
    <col min="8708" max="8708" width="27.125" style="2" customWidth="1"/>
    <col min="8709" max="8709" width="10.125" style="2" customWidth="1"/>
    <col min="8710" max="8710" width="9.5" style="2" customWidth="1"/>
    <col min="8711" max="8711" width="9.25" style="2" customWidth="1"/>
    <col min="8712" max="8712" width="9.75" style="2" customWidth="1"/>
    <col min="8713" max="8713" width="10.5" style="2" customWidth="1"/>
    <col min="8714" max="8714" width="8.125" style="2" customWidth="1"/>
    <col min="8715" max="8715" width="7.375" style="2" customWidth="1"/>
    <col min="8716" max="8960" width="9" style="2"/>
    <col min="8961" max="8961" width="4.5" style="2" customWidth="1"/>
    <col min="8962" max="8962" width="12.125" style="2" customWidth="1"/>
    <col min="8963" max="8963" width="10.875" style="2" customWidth="1"/>
    <col min="8964" max="8964" width="27.125" style="2" customWidth="1"/>
    <col min="8965" max="8965" width="10.125" style="2" customWidth="1"/>
    <col min="8966" max="8966" width="9.5" style="2" customWidth="1"/>
    <col min="8967" max="8967" width="9.25" style="2" customWidth="1"/>
    <col min="8968" max="8968" width="9.75" style="2" customWidth="1"/>
    <col min="8969" max="8969" width="10.5" style="2" customWidth="1"/>
    <col min="8970" max="8970" width="8.125" style="2" customWidth="1"/>
    <col min="8971" max="8971" width="7.375" style="2" customWidth="1"/>
    <col min="8972" max="9216" width="9" style="2"/>
    <col min="9217" max="9217" width="4.5" style="2" customWidth="1"/>
    <col min="9218" max="9218" width="12.125" style="2" customWidth="1"/>
    <col min="9219" max="9219" width="10.875" style="2" customWidth="1"/>
    <col min="9220" max="9220" width="27.125" style="2" customWidth="1"/>
    <col min="9221" max="9221" width="10.125" style="2" customWidth="1"/>
    <col min="9222" max="9222" width="9.5" style="2" customWidth="1"/>
    <col min="9223" max="9223" width="9.25" style="2" customWidth="1"/>
    <col min="9224" max="9224" width="9.75" style="2" customWidth="1"/>
    <col min="9225" max="9225" width="10.5" style="2" customWidth="1"/>
    <col min="9226" max="9226" width="8.125" style="2" customWidth="1"/>
    <col min="9227" max="9227" width="7.375" style="2" customWidth="1"/>
    <col min="9228" max="9472" width="9" style="2"/>
    <col min="9473" max="9473" width="4.5" style="2" customWidth="1"/>
    <col min="9474" max="9474" width="12.125" style="2" customWidth="1"/>
    <col min="9475" max="9475" width="10.875" style="2" customWidth="1"/>
    <col min="9476" max="9476" width="27.125" style="2" customWidth="1"/>
    <col min="9477" max="9477" width="10.125" style="2" customWidth="1"/>
    <col min="9478" max="9478" width="9.5" style="2" customWidth="1"/>
    <col min="9479" max="9479" width="9.25" style="2" customWidth="1"/>
    <col min="9480" max="9480" width="9.75" style="2" customWidth="1"/>
    <col min="9481" max="9481" width="10.5" style="2" customWidth="1"/>
    <col min="9482" max="9482" width="8.125" style="2" customWidth="1"/>
    <col min="9483" max="9483" width="7.375" style="2" customWidth="1"/>
    <col min="9484" max="9728" width="9" style="2"/>
    <col min="9729" max="9729" width="4.5" style="2" customWidth="1"/>
    <col min="9730" max="9730" width="12.125" style="2" customWidth="1"/>
    <col min="9731" max="9731" width="10.875" style="2" customWidth="1"/>
    <col min="9732" max="9732" width="27.125" style="2" customWidth="1"/>
    <col min="9733" max="9733" width="10.125" style="2" customWidth="1"/>
    <col min="9734" max="9734" width="9.5" style="2" customWidth="1"/>
    <col min="9735" max="9735" width="9.25" style="2" customWidth="1"/>
    <col min="9736" max="9736" width="9.75" style="2" customWidth="1"/>
    <col min="9737" max="9737" width="10.5" style="2" customWidth="1"/>
    <col min="9738" max="9738" width="8.125" style="2" customWidth="1"/>
    <col min="9739" max="9739" width="7.375" style="2" customWidth="1"/>
    <col min="9740" max="9984" width="9" style="2"/>
    <col min="9985" max="9985" width="4.5" style="2" customWidth="1"/>
    <col min="9986" max="9986" width="12.125" style="2" customWidth="1"/>
    <col min="9987" max="9987" width="10.875" style="2" customWidth="1"/>
    <col min="9988" max="9988" width="27.125" style="2" customWidth="1"/>
    <col min="9989" max="9989" width="10.125" style="2" customWidth="1"/>
    <col min="9990" max="9990" width="9.5" style="2" customWidth="1"/>
    <col min="9991" max="9991" width="9.25" style="2" customWidth="1"/>
    <col min="9992" max="9992" width="9.75" style="2" customWidth="1"/>
    <col min="9993" max="9993" width="10.5" style="2" customWidth="1"/>
    <col min="9994" max="9994" width="8.125" style="2" customWidth="1"/>
    <col min="9995" max="9995" width="7.375" style="2" customWidth="1"/>
    <col min="9996" max="10240" width="9" style="2"/>
    <col min="10241" max="10241" width="4.5" style="2" customWidth="1"/>
    <col min="10242" max="10242" width="12.125" style="2" customWidth="1"/>
    <col min="10243" max="10243" width="10.875" style="2" customWidth="1"/>
    <col min="10244" max="10244" width="27.125" style="2" customWidth="1"/>
    <col min="10245" max="10245" width="10.125" style="2" customWidth="1"/>
    <col min="10246" max="10246" width="9.5" style="2" customWidth="1"/>
    <col min="10247" max="10247" width="9.25" style="2" customWidth="1"/>
    <col min="10248" max="10248" width="9.75" style="2" customWidth="1"/>
    <col min="10249" max="10249" width="10.5" style="2" customWidth="1"/>
    <col min="10250" max="10250" width="8.125" style="2" customWidth="1"/>
    <col min="10251" max="10251" width="7.375" style="2" customWidth="1"/>
    <col min="10252" max="10496" width="9" style="2"/>
    <col min="10497" max="10497" width="4.5" style="2" customWidth="1"/>
    <col min="10498" max="10498" width="12.125" style="2" customWidth="1"/>
    <col min="10499" max="10499" width="10.875" style="2" customWidth="1"/>
    <col min="10500" max="10500" width="27.125" style="2" customWidth="1"/>
    <col min="10501" max="10501" width="10.125" style="2" customWidth="1"/>
    <col min="10502" max="10502" width="9.5" style="2" customWidth="1"/>
    <col min="10503" max="10503" width="9.25" style="2" customWidth="1"/>
    <col min="10504" max="10504" width="9.75" style="2" customWidth="1"/>
    <col min="10505" max="10505" width="10.5" style="2" customWidth="1"/>
    <col min="10506" max="10506" width="8.125" style="2" customWidth="1"/>
    <col min="10507" max="10507" width="7.375" style="2" customWidth="1"/>
    <col min="10508" max="10752" width="9" style="2"/>
    <col min="10753" max="10753" width="4.5" style="2" customWidth="1"/>
    <col min="10754" max="10754" width="12.125" style="2" customWidth="1"/>
    <col min="10755" max="10755" width="10.875" style="2" customWidth="1"/>
    <col min="10756" max="10756" width="27.125" style="2" customWidth="1"/>
    <col min="10757" max="10757" width="10.125" style="2" customWidth="1"/>
    <col min="10758" max="10758" width="9.5" style="2" customWidth="1"/>
    <col min="10759" max="10759" width="9.25" style="2" customWidth="1"/>
    <col min="10760" max="10760" width="9.75" style="2" customWidth="1"/>
    <col min="10761" max="10761" width="10.5" style="2" customWidth="1"/>
    <col min="10762" max="10762" width="8.125" style="2" customWidth="1"/>
    <col min="10763" max="10763" width="7.375" style="2" customWidth="1"/>
    <col min="10764" max="11008" width="9" style="2"/>
    <col min="11009" max="11009" width="4.5" style="2" customWidth="1"/>
    <col min="11010" max="11010" width="12.125" style="2" customWidth="1"/>
    <col min="11011" max="11011" width="10.875" style="2" customWidth="1"/>
    <col min="11012" max="11012" width="27.125" style="2" customWidth="1"/>
    <col min="11013" max="11013" width="10.125" style="2" customWidth="1"/>
    <col min="11014" max="11014" width="9.5" style="2" customWidth="1"/>
    <col min="11015" max="11015" width="9.25" style="2" customWidth="1"/>
    <col min="11016" max="11016" width="9.75" style="2" customWidth="1"/>
    <col min="11017" max="11017" width="10.5" style="2" customWidth="1"/>
    <col min="11018" max="11018" width="8.125" style="2" customWidth="1"/>
    <col min="11019" max="11019" width="7.375" style="2" customWidth="1"/>
    <col min="11020" max="11264" width="9" style="2"/>
    <col min="11265" max="11265" width="4.5" style="2" customWidth="1"/>
    <col min="11266" max="11266" width="12.125" style="2" customWidth="1"/>
    <col min="11267" max="11267" width="10.875" style="2" customWidth="1"/>
    <col min="11268" max="11268" width="27.125" style="2" customWidth="1"/>
    <col min="11269" max="11269" width="10.125" style="2" customWidth="1"/>
    <col min="11270" max="11270" width="9.5" style="2" customWidth="1"/>
    <col min="11271" max="11271" width="9.25" style="2" customWidth="1"/>
    <col min="11272" max="11272" width="9.75" style="2" customWidth="1"/>
    <col min="11273" max="11273" width="10.5" style="2" customWidth="1"/>
    <col min="11274" max="11274" width="8.125" style="2" customWidth="1"/>
    <col min="11275" max="11275" width="7.375" style="2" customWidth="1"/>
    <col min="11276" max="11520" width="9" style="2"/>
    <col min="11521" max="11521" width="4.5" style="2" customWidth="1"/>
    <col min="11522" max="11522" width="12.125" style="2" customWidth="1"/>
    <col min="11523" max="11523" width="10.875" style="2" customWidth="1"/>
    <col min="11524" max="11524" width="27.125" style="2" customWidth="1"/>
    <col min="11525" max="11525" width="10.125" style="2" customWidth="1"/>
    <col min="11526" max="11526" width="9.5" style="2" customWidth="1"/>
    <col min="11527" max="11527" width="9.25" style="2" customWidth="1"/>
    <col min="11528" max="11528" width="9.75" style="2" customWidth="1"/>
    <col min="11529" max="11529" width="10.5" style="2" customWidth="1"/>
    <col min="11530" max="11530" width="8.125" style="2" customWidth="1"/>
    <col min="11531" max="11531" width="7.375" style="2" customWidth="1"/>
    <col min="11532" max="11776" width="9" style="2"/>
    <col min="11777" max="11777" width="4.5" style="2" customWidth="1"/>
    <col min="11778" max="11778" width="12.125" style="2" customWidth="1"/>
    <col min="11779" max="11779" width="10.875" style="2" customWidth="1"/>
    <col min="11780" max="11780" width="27.125" style="2" customWidth="1"/>
    <col min="11781" max="11781" width="10.125" style="2" customWidth="1"/>
    <col min="11782" max="11782" width="9.5" style="2" customWidth="1"/>
    <col min="11783" max="11783" width="9.25" style="2" customWidth="1"/>
    <col min="11784" max="11784" width="9.75" style="2" customWidth="1"/>
    <col min="11785" max="11785" width="10.5" style="2" customWidth="1"/>
    <col min="11786" max="11786" width="8.125" style="2" customWidth="1"/>
    <col min="11787" max="11787" width="7.375" style="2" customWidth="1"/>
    <col min="11788" max="12032" width="9" style="2"/>
    <col min="12033" max="12033" width="4.5" style="2" customWidth="1"/>
    <col min="12034" max="12034" width="12.125" style="2" customWidth="1"/>
    <col min="12035" max="12035" width="10.875" style="2" customWidth="1"/>
    <col min="12036" max="12036" width="27.125" style="2" customWidth="1"/>
    <col min="12037" max="12037" width="10.125" style="2" customWidth="1"/>
    <col min="12038" max="12038" width="9.5" style="2" customWidth="1"/>
    <col min="12039" max="12039" width="9.25" style="2" customWidth="1"/>
    <col min="12040" max="12040" width="9.75" style="2" customWidth="1"/>
    <col min="12041" max="12041" width="10.5" style="2" customWidth="1"/>
    <col min="12042" max="12042" width="8.125" style="2" customWidth="1"/>
    <col min="12043" max="12043" width="7.375" style="2" customWidth="1"/>
    <col min="12044" max="12288" width="9" style="2"/>
    <col min="12289" max="12289" width="4.5" style="2" customWidth="1"/>
    <col min="12290" max="12290" width="12.125" style="2" customWidth="1"/>
    <col min="12291" max="12291" width="10.875" style="2" customWidth="1"/>
    <col min="12292" max="12292" width="27.125" style="2" customWidth="1"/>
    <col min="12293" max="12293" width="10.125" style="2" customWidth="1"/>
    <col min="12294" max="12294" width="9.5" style="2" customWidth="1"/>
    <col min="12295" max="12295" width="9.25" style="2" customWidth="1"/>
    <col min="12296" max="12296" width="9.75" style="2" customWidth="1"/>
    <col min="12297" max="12297" width="10.5" style="2" customWidth="1"/>
    <col min="12298" max="12298" width="8.125" style="2" customWidth="1"/>
    <col min="12299" max="12299" width="7.375" style="2" customWidth="1"/>
    <col min="12300" max="12544" width="9" style="2"/>
    <col min="12545" max="12545" width="4.5" style="2" customWidth="1"/>
    <col min="12546" max="12546" width="12.125" style="2" customWidth="1"/>
    <col min="12547" max="12547" width="10.875" style="2" customWidth="1"/>
    <col min="12548" max="12548" width="27.125" style="2" customWidth="1"/>
    <col min="12549" max="12549" width="10.125" style="2" customWidth="1"/>
    <col min="12550" max="12550" width="9.5" style="2" customWidth="1"/>
    <col min="12551" max="12551" width="9.25" style="2" customWidth="1"/>
    <col min="12552" max="12552" width="9.75" style="2" customWidth="1"/>
    <col min="12553" max="12553" width="10.5" style="2" customWidth="1"/>
    <col min="12554" max="12554" width="8.125" style="2" customWidth="1"/>
    <col min="12555" max="12555" width="7.375" style="2" customWidth="1"/>
    <col min="12556" max="12800" width="9" style="2"/>
    <col min="12801" max="12801" width="4.5" style="2" customWidth="1"/>
    <col min="12802" max="12802" width="12.125" style="2" customWidth="1"/>
    <col min="12803" max="12803" width="10.875" style="2" customWidth="1"/>
    <col min="12804" max="12804" width="27.125" style="2" customWidth="1"/>
    <col min="12805" max="12805" width="10.125" style="2" customWidth="1"/>
    <col min="12806" max="12806" width="9.5" style="2" customWidth="1"/>
    <col min="12807" max="12807" width="9.25" style="2" customWidth="1"/>
    <col min="12808" max="12808" width="9.75" style="2" customWidth="1"/>
    <col min="12809" max="12809" width="10.5" style="2" customWidth="1"/>
    <col min="12810" max="12810" width="8.125" style="2" customWidth="1"/>
    <col min="12811" max="12811" width="7.375" style="2" customWidth="1"/>
    <col min="12812" max="13056" width="9" style="2"/>
    <col min="13057" max="13057" width="4.5" style="2" customWidth="1"/>
    <col min="13058" max="13058" width="12.125" style="2" customWidth="1"/>
    <col min="13059" max="13059" width="10.875" style="2" customWidth="1"/>
    <col min="13060" max="13060" width="27.125" style="2" customWidth="1"/>
    <col min="13061" max="13061" width="10.125" style="2" customWidth="1"/>
    <col min="13062" max="13062" width="9.5" style="2" customWidth="1"/>
    <col min="13063" max="13063" width="9.25" style="2" customWidth="1"/>
    <col min="13064" max="13064" width="9.75" style="2" customWidth="1"/>
    <col min="13065" max="13065" width="10.5" style="2" customWidth="1"/>
    <col min="13066" max="13066" width="8.125" style="2" customWidth="1"/>
    <col min="13067" max="13067" width="7.375" style="2" customWidth="1"/>
    <col min="13068" max="13312" width="9" style="2"/>
    <col min="13313" max="13313" width="4.5" style="2" customWidth="1"/>
    <col min="13314" max="13314" width="12.125" style="2" customWidth="1"/>
    <col min="13315" max="13315" width="10.875" style="2" customWidth="1"/>
    <col min="13316" max="13316" width="27.125" style="2" customWidth="1"/>
    <col min="13317" max="13317" width="10.125" style="2" customWidth="1"/>
    <col min="13318" max="13318" width="9.5" style="2" customWidth="1"/>
    <col min="13319" max="13319" width="9.25" style="2" customWidth="1"/>
    <col min="13320" max="13320" width="9.75" style="2" customWidth="1"/>
    <col min="13321" max="13321" width="10.5" style="2" customWidth="1"/>
    <col min="13322" max="13322" width="8.125" style="2" customWidth="1"/>
    <col min="13323" max="13323" width="7.375" style="2" customWidth="1"/>
    <col min="13324" max="13568" width="9" style="2"/>
    <col min="13569" max="13569" width="4.5" style="2" customWidth="1"/>
    <col min="13570" max="13570" width="12.125" style="2" customWidth="1"/>
    <col min="13571" max="13571" width="10.875" style="2" customWidth="1"/>
    <col min="13572" max="13572" width="27.125" style="2" customWidth="1"/>
    <col min="13573" max="13573" width="10.125" style="2" customWidth="1"/>
    <col min="13574" max="13574" width="9.5" style="2" customWidth="1"/>
    <col min="13575" max="13575" width="9.25" style="2" customWidth="1"/>
    <col min="13576" max="13576" width="9.75" style="2" customWidth="1"/>
    <col min="13577" max="13577" width="10.5" style="2" customWidth="1"/>
    <col min="13578" max="13578" width="8.125" style="2" customWidth="1"/>
    <col min="13579" max="13579" width="7.375" style="2" customWidth="1"/>
    <col min="13580" max="13824" width="9" style="2"/>
    <col min="13825" max="13825" width="4.5" style="2" customWidth="1"/>
    <col min="13826" max="13826" width="12.125" style="2" customWidth="1"/>
    <col min="13827" max="13827" width="10.875" style="2" customWidth="1"/>
    <col min="13828" max="13828" width="27.125" style="2" customWidth="1"/>
    <col min="13829" max="13829" width="10.125" style="2" customWidth="1"/>
    <col min="13830" max="13830" width="9.5" style="2" customWidth="1"/>
    <col min="13831" max="13831" width="9.25" style="2" customWidth="1"/>
    <col min="13832" max="13832" width="9.75" style="2" customWidth="1"/>
    <col min="13833" max="13833" width="10.5" style="2" customWidth="1"/>
    <col min="13834" max="13834" width="8.125" style="2" customWidth="1"/>
    <col min="13835" max="13835" width="7.375" style="2" customWidth="1"/>
    <col min="13836" max="14080" width="9" style="2"/>
    <col min="14081" max="14081" width="4.5" style="2" customWidth="1"/>
    <col min="14082" max="14082" width="12.125" style="2" customWidth="1"/>
    <col min="14083" max="14083" width="10.875" style="2" customWidth="1"/>
    <col min="14084" max="14084" width="27.125" style="2" customWidth="1"/>
    <col min="14085" max="14085" width="10.125" style="2" customWidth="1"/>
    <col min="14086" max="14086" width="9.5" style="2" customWidth="1"/>
    <col min="14087" max="14087" width="9.25" style="2" customWidth="1"/>
    <col min="14088" max="14088" width="9.75" style="2" customWidth="1"/>
    <col min="14089" max="14089" width="10.5" style="2" customWidth="1"/>
    <col min="14090" max="14090" width="8.125" style="2" customWidth="1"/>
    <col min="14091" max="14091" width="7.375" style="2" customWidth="1"/>
    <col min="14092" max="14336" width="9" style="2"/>
    <col min="14337" max="14337" width="4.5" style="2" customWidth="1"/>
    <col min="14338" max="14338" width="12.125" style="2" customWidth="1"/>
    <col min="14339" max="14339" width="10.875" style="2" customWidth="1"/>
    <col min="14340" max="14340" width="27.125" style="2" customWidth="1"/>
    <col min="14341" max="14341" width="10.125" style="2" customWidth="1"/>
    <col min="14342" max="14342" width="9.5" style="2" customWidth="1"/>
    <col min="14343" max="14343" width="9.25" style="2" customWidth="1"/>
    <col min="14344" max="14344" width="9.75" style="2" customWidth="1"/>
    <col min="14345" max="14345" width="10.5" style="2" customWidth="1"/>
    <col min="14346" max="14346" width="8.125" style="2" customWidth="1"/>
    <col min="14347" max="14347" width="7.375" style="2" customWidth="1"/>
    <col min="14348" max="14592" width="9" style="2"/>
    <col min="14593" max="14593" width="4.5" style="2" customWidth="1"/>
    <col min="14594" max="14594" width="12.125" style="2" customWidth="1"/>
    <col min="14595" max="14595" width="10.875" style="2" customWidth="1"/>
    <col min="14596" max="14596" width="27.125" style="2" customWidth="1"/>
    <col min="14597" max="14597" width="10.125" style="2" customWidth="1"/>
    <col min="14598" max="14598" width="9.5" style="2" customWidth="1"/>
    <col min="14599" max="14599" width="9.25" style="2" customWidth="1"/>
    <col min="14600" max="14600" width="9.75" style="2" customWidth="1"/>
    <col min="14601" max="14601" width="10.5" style="2" customWidth="1"/>
    <col min="14602" max="14602" width="8.125" style="2" customWidth="1"/>
    <col min="14603" max="14603" width="7.375" style="2" customWidth="1"/>
    <col min="14604" max="14848" width="9" style="2"/>
    <col min="14849" max="14849" width="4.5" style="2" customWidth="1"/>
    <col min="14850" max="14850" width="12.125" style="2" customWidth="1"/>
    <col min="14851" max="14851" width="10.875" style="2" customWidth="1"/>
    <col min="14852" max="14852" width="27.125" style="2" customWidth="1"/>
    <col min="14853" max="14853" width="10.125" style="2" customWidth="1"/>
    <col min="14854" max="14854" width="9.5" style="2" customWidth="1"/>
    <col min="14855" max="14855" width="9.25" style="2" customWidth="1"/>
    <col min="14856" max="14856" width="9.75" style="2" customWidth="1"/>
    <col min="14857" max="14857" width="10.5" style="2" customWidth="1"/>
    <col min="14858" max="14858" width="8.125" style="2" customWidth="1"/>
    <col min="14859" max="14859" width="7.375" style="2" customWidth="1"/>
    <col min="14860" max="15104" width="9" style="2"/>
    <col min="15105" max="15105" width="4.5" style="2" customWidth="1"/>
    <col min="15106" max="15106" width="12.125" style="2" customWidth="1"/>
    <col min="15107" max="15107" width="10.875" style="2" customWidth="1"/>
    <col min="15108" max="15108" width="27.125" style="2" customWidth="1"/>
    <col min="15109" max="15109" width="10.125" style="2" customWidth="1"/>
    <col min="15110" max="15110" width="9.5" style="2" customWidth="1"/>
    <col min="15111" max="15111" width="9.25" style="2" customWidth="1"/>
    <col min="15112" max="15112" width="9.75" style="2" customWidth="1"/>
    <col min="15113" max="15113" width="10.5" style="2" customWidth="1"/>
    <col min="15114" max="15114" width="8.125" style="2" customWidth="1"/>
    <col min="15115" max="15115" width="7.375" style="2" customWidth="1"/>
    <col min="15116" max="15360" width="9" style="2"/>
    <col min="15361" max="15361" width="4.5" style="2" customWidth="1"/>
    <col min="15362" max="15362" width="12.125" style="2" customWidth="1"/>
    <col min="15363" max="15363" width="10.875" style="2" customWidth="1"/>
    <col min="15364" max="15364" width="27.125" style="2" customWidth="1"/>
    <col min="15365" max="15365" width="10.125" style="2" customWidth="1"/>
    <col min="15366" max="15366" width="9.5" style="2" customWidth="1"/>
    <col min="15367" max="15367" width="9.25" style="2" customWidth="1"/>
    <col min="15368" max="15368" width="9.75" style="2" customWidth="1"/>
    <col min="15369" max="15369" width="10.5" style="2" customWidth="1"/>
    <col min="15370" max="15370" width="8.125" style="2" customWidth="1"/>
    <col min="15371" max="15371" width="7.375" style="2" customWidth="1"/>
    <col min="15372" max="15616" width="9" style="2"/>
    <col min="15617" max="15617" width="4.5" style="2" customWidth="1"/>
    <col min="15618" max="15618" width="12.125" style="2" customWidth="1"/>
    <col min="15619" max="15619" width="10.875" style="2" customWidth="1"/>
    <col min="15620" max="15620" width="27.125" style="2" customWidth="1"/>
    <col min="15621" max="15621" width="10.125" style="2" customWidth="1"/>
    <col min="15622" max="15622" width="9.5" style="2" customWidth="1"/>
    <col min="15623" max="15623" width="9.25" style="2" customWidth="1"/>
    <col min="15624" max="15624" width="9.75" style="2" customWidth="1"/>
    <col min="15625" max="15625" width="10.5" style="2" customWidth="1"/>
    <col min="15626" max="15626" width="8.125" style="2" customWidth="1"/>
    <col min="15627" max="15627" width="7.375" style="2" customWidth="1"/>
    <col min="15628" max="15872" width="9" style="2"/>
    <col min="15873" max="15873" width="4.5" style="2" customWidth="1"/>
    <col min="15874" max="15874" width="12.125" style="2" customWidth="1"/>
    <col min="15875" max="15875" width="10.875" style="2" customWidth="1"/>
    <col min="15876" max="15876" width="27.125" style="2" customWidth="1"/>
    <col min="15877" max="15877" width="10.125" style="2" customWidth="1"/>
    <col min="15878" max="15878" width="9.5" style="2" customWidth="1"/>
    <col min="15879" max="15879" width="9.25" style="2" customWidth="1"/>
    <col min="15880" max="15880" width="9.75" style="2" customWidth="1"/>
    <col min="15881" max="15881" width="10.5" style="2" customWidth="1"/>
    <col min="15882" max="15882" width="8.125" style="2" customWidth="1"/>
    <col min="15883" max="15883" width="7.375" style="2" customWidth="1"/>
    <col min="15884" max="16128" width="9" style="2"/>
    <col min="16129" max="16129" width="4.5" style="2" customWidth="1"/>
    <col min="16130" max="16130" width="12.125" style="2" customWidth="1"/>
    <col min="16131" max="16131" width="10.875" style="2" customWidth="1"/>
    <col min="16132" max="16132" width="27.125" style="2" customWidth="1"/>
    <col min="16133" max="16133" width="10.125" style="2" customWidth="1"/>
    <col min="16134" max="16134" width="9.5" style="2" customWidth="1"/>
    <col min="16135" max="16135" width="9.25" style="2" customWidth="1"/>
    <col min="16136" max="16136" width="9.75" style="2" customWidth="1"/>
    <col min="16137" max="16137" width="10.5" style="2" customWidth="1"/>
    <col min="16138" max="16138" width="8.125" style="2" customWidth="1"/>
    <col min="16139" max="16139" width="7.375" style="2" customWidth="1"/>
    <col min="16140" max="16384" width="9" style="2"/>
  </cols>
  <sheetData>
    <row r="1" spans="1:12" ht="20.25" x14ac:dyDescent="0.2">
      <c r="B1" s="1" t="s">
        <v>8</v>
      </c>
      <c r="E1" s="5"/>
      <c r="L1" s="3"/>
    </row>
    <row r="2" spans="1:12" ht="18.75" customHeight="1" x14ac:dyDescent="0.2">
      <c r="A2" s="405" t="s">
        <v>9</v>
      </c>
      <c r="B2" s="405" t="s">
        <v>10</v>
      </c>
      <c r="C2" s="6" t="s">
        <v>11</v>
      </c>
      <c r="D2" s="6" t="s">
        <v>12</v>
      </c>
      <c r="E2" s="413" t="s">
        <v>13</v>
      </c>
      <c r="F2" s="414"/>
      <c r="G2" s="414"/>
      <c r="H2" s="414"/>
      <c r="I2" s="415"/>
      <c r="J2" s="6" t="s">
        <v>14</v>
      </c>
      <c r="K2" s="405" t="s">
        <v>15</v>
      </c>
      <c r="L2" s="411" t="s">
        <v>16</v>
      </c>
    </row>
    <row r="3" spans="1:12" x14ac:dyDescent="0.2">
      <c r="A3" s="405"/>
      <c r="B3" s="405"/>
      <c r="C3" s="7" t="s">
        <v>17</v>
      </c>
      <c r="D3" s="7" t="s">
        <v>18</v>
      </c>
      <c r="E3" s="6">
        <v>2561</v>
      </c>
      <c r="F3" s="6">
        <v>2562</v>
      </c>
      <c r="G3" s="6">
        <v>2563</v>
      </c>
      <c r="H3" s="6">
        <v>2564</v>
      </c>
      <c r="I3" s="6">
        <v>2565</v>
      </c>
      <c r="J3" s="7" t="s">
        <v>19</v>
      </c>
      <c r="K3" s="405"/>
      <c r="L3" s="411"/>
    </row>
    <row r="4" spans="1:12" x14ac:dyDescent="0.2">
      <c r="A4" s="421"/>
      <c r="B4" s="421"/>
      <c r="C4" s="205"/>
      <c r="D4" s="8"/>
      <c r="E4" s="9" t="s">
        <v>20</v>
      </c>
      <c r="F4" s="9" t="s">
        <v>20</v>
      </c>
      <c r="G4" s="9" t="s">
        <v>20</v>
      </c>
      <c r="H4" s="9" t="s">
        <v>20</v>
      </c>
      <c r="I4" s="9" t="s">
        <v>20</v>
      </c>
      <c r="J4" s="8"/>
      <c r="K4" s="405"/>
      <c r="L4" s="411"/>
    </row>
    <row r="5" spans="1:12" x14ac:dyDescent="0.2">
      <c r="A5" s="10">
        <v>1</v>
      </c>
      <c r="B5" s="10" t="s">
        <v>601</v>
      </c>
      <c r="C5" s="10" t="s">
        <v>110</v>
      </c>
      <c r="D5" s="13" t="s">
        <v>863</v>
      </c>
      <c r="E5" s="32"/>
      <c r="F5" s="14"/>
      <c r="G5" s="14"/>
      <c r="H5" s="14">
        <v>20000</v>
      </c>
      <c r="I5" s="14"/>
      <c r="J5" s="10" t="s">
        <v>603</v>
      </c>
      <c r="K5" s="10" t="s">
        <v>604</v>
      </c>
      <c r="L5" s="10" t="s">
        <v>25</v>
      </c>
    </row>
    <row r="6" spans="1:12" x14ac:dyDescent="0.2">
      <c r="A6" s="19"/>
      <c r="B6" s="24"/>
      <c r="C6" s="19" t="s">
        <v>604</v>
      </c>
      <c r="D6" s="206" t="s">
        <v>606</v>
      </c>
      <c r="E6" s="207"/>
      <c r="F6" s="29"/>
      <c r="G6" s="29"/>
      <c r="H6" s="29"/>
      <c r="I6" s="29"/>
      <c r="J6" s="19" t="s">
        <v>607</v>
      </c>
      <c r="K6" s="19" t="s">
        <v>608</v>
      </c>
      <c r="L6" s="19" t="s">
        <v>609</v>
      </c>
    </row>
    <row r="7" spans="1:12" x14ac:dyDescent="0.2">
      <c r="A7" s="19"/>
      <c r="B7" s="24"/>
      <c r="C7" s="19" t="s">
        <v>605</v>
      </c>
      <c r="D7" s="13" t="s">
        <v>610</v>
      </c>
      <c r="E7" s="32">
        <v>50000</v>
      </c>
      <c r="F7" s="36"/>
      <c r="G7" s="36">
        <v>50000</v>
      </c>
      <c r="H7" s="36"/>
      <c r="I7" s="36"/>
      <c r="J7" s="19"/>
      <c r="K7" s="19" t="s">
        <v>611</v>
      </c>
      <c r="L7" s="19" t="s">
        <v>612</v>
      </c>
    </row>
    <row r="8" spans="1:12" x14ac:dyDescent="0.2">
      <c r="A8" s="19"/>
      <c r="B8" s="24"/>
      <c r="C8" s="19"/>
      <c r="D8" s="206" t="s">
        <v>613</v>
      </c>
      <c r="E8" s="207"/>
      <c r="F8" s="36"/>
      <c r="G8" s="36"/>
      <c r="H8" s="36"/>
      <c r="I8" s="36"/>
      <c r="J8" s="19"/>
      <c r="K8" s="19"/>
      <c r="L8" s="19"/>
    </row>
    <row r="9" spans="1:12" x14ac:dyDescent="0.2">
      <c r="A9" s="19"/>
      <c r="B9" s="24"/>
      <c r="C9" s="19"/>
      <c r="D9" s="13" t="s">
        <v>614</v>
      </c>
      <c r="E9" s="14"/>
      <c r="F9" s="14">
        <v>20000</v>
      </c>
      <c r="G9" s="14"/>
      <c r="H9" s="14">
        <v>20000</v>
      </c>
      <c r="I9" s="14"/>
      <c r="J9" s="19"/>
      <c r="K9" s="19"/>
      <c r="L9" s="19"/>
    </row>
    <row r="10" spans="1:12" x14ac:dyDescent="0.2">
      <c r="A10" s="19"/>
      <c r="B10" s="24"/>
      <c r="C10" s="19"/>
      <c r="D10" s="20" t="s">
        <v>615</v>
      </c>
      <c r="E10" s="207"/>
      <c r="F10" s="207"/>
      <c r="G10" s="29"/>
      <c r="H10" s="29"/>
      <c r="I10" s="29"/>
      <c r="J10" s="19"/>
      <c r="K10" s="19"/>
      <c r="L10" s="19"/>
    </row>
    <row r="11" spans="1:12" x14ac:dyDescent="0.2">
      <c r="A11" s="19"/>
      <c r="B11" s="24"/>
      <c r="C11" s="19"/>
      <c r="D11" s="13" t="s">
        <v>616</v>
      </c>
      <c r="E11" s="32"/>
      <c r="F11" s="32"/>
      <c r="G11" s="32"/>
      <c r="H11" s="32"/>
      <c r="I11" s="14">
        <v>30000</v>
      </c>
      <c r="J11" s="19"/>
      <c r="K11" s="19"/>
      <c r="L11" s="19"/>
    </row>
    <row r="12" spans="1:12" x14ac:dyDescent="0.2">
      <c r="A12" s="19"/>
      <c r="B12" s="24"/>
      <c r="C12" s="19"/>
      <c r="D12" s="20" t="s">
        <v>617</v>
      </c>
      <c r="E12" s="207"/>
      <c r="F12" s="207"/>
      <c r="G12" s="207"/>
      <c r="H12" s="207"/>
      <c r="I12" s="29"/>
      <c r="J12" s="19"/>
      <c r="K12" s="19"/>
      <c r="L12" s="19"/>
    </row>
    <row r="13" spans="1:12" x14ac:dyDescent="0.2">
      <c r="A13" s="19"/>
      <c r="B13" s="24"/>
      <c r="C13" s="19"/>
      <c r="D13" s="208" t="s">
        <v>618</v>
      </c>
      <c r="E13" s="32">
        <v>50000</v>
      </c>
      <c r="F13" s="14"/>
      <c r="G13" s="14">
        <v>50000</v>
      </c>
      <c r="H13" s="14">
        <v>50000</v>
      </c>
      <c r="I13" s="14"/>
      <c r="J13" s="19"/>
      <c r="K13" s="19"/>
      <c r="L13" s="19"/>
    </row>
    <row r="14" spans="1:12" x14ac:dyDescent="0.2">
      <c r="A14" s="19"/>
      <c r="B14" s="24"/>
      <c r="C14" s="19"/>
      <c r="D14" s="20" t="s">
        <v>619</v>
      </c>
      <c r="E14" s="207"/>
      <c r="F14" s="29"/>
      <c r="G14" s="29"/>
      <c r="H14" s="29"/>
      <c r="I14" s="29"/>
      <c r="J14" s="19"/>
      <c r="K14" s="19"/>
      <c r="L14" s="19"/>
    </row>
    <row r="15" spans="1:12" x14ac:dyDescent="0.2">
      <c r="A15" s="19"/>
      <c r="B15" s="24"/>
      <c r="C15" s="19"/>
      <c r="D15" s="13" t="s">
        <v>620</v>
      </c>
      <c r="E15" s="32">
        <v>150000</v>
      </c>
      <c r="F15" s="14"/>
      <c r="G15" s="14">
        <v>250000</v>
      </c>
      <c r="H15" s="14">
        <v>250000</v>
      </c>
      <c r="I15" s="14"/>
      <c r="J15" s="19"/>
      <c r="K15" s="19"/>
      <c r="L15" s="19"/>
    </row>
    <row r="16" spans="1:12" x14ac:dyDescent="0.2">
      <c r="A16" s="19"/>
      <c r="B16" s="24"/>
      <c r="C16" s="19"/>
      <c r="D16" s="20" t="s">
        <v>621</v>
      </c>
      <c r="E16" s="207"/>
      <c r="F16" s="29"/>
      <c r="G16" s="29"/>
      <c r="H16" s="29"/>
      <c r="I16" s="29"/>
      <c r="J16" s="19"/>
      <c r="K16" s="19"/>
      <c r="L16" s="19"/>
    </row>
    <row r="17" spans="1:12" x14ac:dyDescent="0.2">
      <c r="A17" s="19"/>
      <c r="B17" s="24"/>
      <c r="C17" s="19"/>
      <c r="D17" s="13" t="s">
        <v>622</v>
      </c>
      <c r="E17" s="32">
        <v>65000</v>
      </c>
      <c r="F17" s="14"/>
      <c r="G17" s="14">
        <v>65000</v>
      </c>
      <c r="H17" s="14">
        <v>65000</v>
      </c>
      <c r="I17" s="14"/>
      <c r="J17" s="19"/>
      <c r="K17" s="19"/>
      <c r="L17" s="19"/>
    </row>
    <row r="18" spans="1:12" x14ac:dyDescent="0.2">
      <c r="A18" s="19"/>
      <c r="B18" s="24"/>
      <c r="C18" s="19"/>
      <c r="D18" s="20" t="s">
        <v>623</v>
      </c>
      <c r="E18" s="207"/>
      <c r="F18" s="29"/>
      <c r="G18" s="29"/>
      <c r="H18" s="29"/>
      <c r="I18" s="29"/>
      <c r="J18" s="19"/>
      <c r="K18" s="19"/>
      <c r="L18" s="19"/>
    </row>
    <row r="19" spans="1:12" x14ac:dyDescent="0.2">
      <c r="A19" s="19"/>
      <c r="B19" s="24"/>
      <c r="C19" s="19"/>
      <c r="D19" s="10" t="s">
        <v>624</v>
      </c>
      <c r="E19" s="32">
        <v>20000</v>
      </c>
      <c r="F19" s="14"/>
      <c r="G19" s="14">
        <v>20000</v>
      </c>
      <c r="H19" s="14">
        <v>20000</v>
      </c>
      <c r="I19" s="14"/>
      <c r="J19" s="19"/>
      <c r="K19" s="19"/>
      <c r="L19" s="19"/>
    </row>
    <row r="20" spans="1:12" x14ac:dyDescent="0.2">
      <c r="A20" s="19"/>
      <c r="B20" s="24"/>
      <c r="C20" s="19"/>
      <c r="D20" s="19" t="s">
        <v>625</v>
      </c>
      <c r="E20" s="65"/>
      <c r="F20" s="36"/>
      <c r="G20" s="36"/>
      <c r="H20" s="36"/>
      <c r="I20" s="36"/>
      <c r="J20" s="19"/>
      <c r="K20" s="19"/>
      <c r="L20" s="19"/>
    </row>
    <row r="21" spans="1:12" x14ac:dyDescent="0.2">
      <c r="A21" s="19"/>
      <c r="B21" s="24"/>
      <c r="C21" s="19"/>
      <c r="D21" s="17" t="s">
        <v>626</v>
      </c>
      <c r="E21" s="207"/>
      <c r="F21" s="29"/>
      <c r="G21" s="29"/>
      <c r="H21" s="29"/>
      <c r="I21" s="29"/>
      <c r="J21" s="19"/>
      <c r="K21" s="19"/>
      <c r="L21" s="19"/>
    </row>
    <row r="22" spans="1:12" x14ac:dyDescent="0.2">
      <c r="A22" s="19"/>
      <c r="B22" s="24"/>
      <c r="C22" s="19"/>
      <c r="D22" s="26" t="s">
        <v>627</v>
      </c>
      <c r="E22" s="65"/>
      <c r="F22" s="36"/>
      <c r="G22" s="65"/>
      <c r="H22" s="65"/>
      <c r="I22" s="65">
        <v>10000</v>
      </c>
      <c r="J22" s="19"/>
      <c r="K22" s="19"/>
      <c r="L22" s="19"/>
    </row>
    <row r="23" spans="1:12" x14ac:dyDescent="0.2">
      <c r="A23" s="17"/>
      <c r="B23" s="18"/>
      <c r="C23" s="17"/>
      <c r="D23" s="20" t="s">
        <v>628</v>
      </c>
      <c r="E23" s="207"/>
      <c r="F23" s="29"/>
      <c r="G23" s="207"/>
      <c r="H23" s="207"/>
      <c r="I23" s="29"/>
      <c r="J23" s="17"/>
      <c r="K23" s="17"/>
      <c r="L23" s="17"/>
    </row>
    <row r="24" spans="1:12" ht="20.25" x14ac:dyDescent="0.2">
      <c r="B24" s="1"/>
      <c r="E24" s="5"/>
      <c r="K24" s="2">
        <v>74</v>
      </c>
      <c r="L24" s="3"/>
    </row>
    <row r="25" spans="1:12" ht="18.75" customHeight="1" x14ac:dyDescent="0.2">
      <c r="A25" s="405" t="s">
        <v>9</v>
      </c>
      <c r="B25" s="405" t="s">
        <v>10</v>
      </c>
      <c r="C25" s="6" t="s">
        <v>11</v>
      </c>
      <c r="D25" s="6" t="s">
        <v>12</v>
      </c>
      <c r="E25" s="413" t="s">
        <v>13</v>
      </c>
      <c r="F25" s="414"/>
      <c r="G25" s="414"/>
      <c r="H25" s="414"/>
      <c r="I25" s="415"/>
      <c r="J25" s="6" t="s">
        <v>14</v>
      </c>
      <c r="K25" s="405" t="s">
        <v>15</v>
      </c>
      <c r="L25" s="411" t="s">
        <v>16</v>
      </c>
    </row>
    <row r="26" spans="1:12" x14ac:dyDescent="0.2">
      <c r="A26" s="405"/>
      <c r="B26" s="405"/>
      <c r="C26" s="7" t="s">
        <v>17</v>
      </c>
      <c r="D26" s="7" t="s">
        <v>18</v>
      </c>
      <c r="E26" s="6">
        <v>2561</v>
      </c>
      <c r="F26" s="6">
        <v>2562</v>
      </c>
      <c r="G26" s="6">
        <v>2563</v>
      </c>
      <c r="H26" s="6">
        <v>2564</v>
      </c>
      <c r="I26" s="6">
        <v>2565</v>
      </c>
      <c r="J26" s="7" t="s">
        <v>19</v>
      </c>
      <c r="K26" s="405"/>
      <c r="L26" s="411"/>
    </row>
    <row r="27" spans="1:12" x14ac:dyDescent="0.2">
      <c r="A27" s="421"/>
      <c r="B27" s="421"/>
      <c r="C27" s="205"/>
      <c r="D27" s="8"/>
      <c r="E27" s="9" t="s">
        <v>20</v>
      </c>
      <c r="F27" s="9" t="s">
        <v>20</v>
      </c>
      <c r="G27" s="9" t="s">
        <v>20</v>
      </c>
      <c r="H27" s="9" t="s">
        <v>20</v>
      </c>
      <c r="I27" s="9" t="s">
        <v>20</v>
      </c>
      <c r="J27" s="8"/>
      <c r="K27" s="405"/>
      <c r="L27" s="411"/>
    </row>
    <row r="28" spans="1:12" x14ac:dyDescent="0.2">
      <c r="A28" s="10">
        <v>1</v>
      </c>
      <c r="B28" s="10" t="s">
        <v>601</v>
      </c>
      <c r="C28" s="10" t="s">
        <v>110</v>
      </c>
      <c r="D28" s="13" t="s">
        <v>629</v>
      </c>
      <c r="E28" s="32">
        <v>50000</v>
      </c>
      <c r="F28" s="14"/>
      <c r="G28" s="14"/>
      <c r="H28" s="14">
        <v>50000</v>
      </c>
      <c r="I28" s="14"/>
      <c r="J28" s="10" t="s">
        <v>603</v>
      </c>
      <c r="K28" s="10" t="s">
        <v>604</v>
      </c>
      <c r="L28" s="10" t="s">
        <v>25</v>
      </c>
    </row>
    <row r="29" spans="1:12" x14ac:dyDescent="0.2">
      <c r="A29" s="19"/>
      <c r="B29" s="24"/>
      <c r="C29" s="19" t="s">
        <v>604</v>
      </c>
      <c r="D29" s="26" t="s">
        <v>630</v>
      </c>
      <c r="E29" s="65"/>
      <c r="F29" s="36"/>
      <c r="G29" s="36"/>
      <c r="H29" s="36"/>
      <c r="I29" s="36"/>
      <c r="J29" s="19" t="s">
        <v>607</v>
      </c>
      <c r="K29" s="19" t="s">
        <v>608</v>
      </c>
      <c r="L29" s="19" t="s">
        <v>609</v>
      </c>
    </row>
    <row r="30" spans="1:12" x14ac:dyDescent="0.2">
      <c r="A30" s="19"/>
      <c r="B30" s="24"/>
      <c r="C30" s="19" t="s">
        <v>605</v>
      </c>
      <c r="D30" s="20" t="s">
        <v>631</v>
      </c>
      <c r="E30" s="207"/>
      <c r="F30" s="29"/>
      <c r="G30" s="29"/>
      <c r="H30" s="29"/>
      <c r="I30" s="29"/>
      <c r="J30" s="19"/>
      <c r="K30" s="19" t="s">
        <v>611</v>
      </c>
      <c r="L30" s="19" t="s">
        <v>612</v>
      </c>
    </row>
    <row r="31" spans="1:12" x14ac:dyDescent="0.2">
      <c r="A31" s="19"/>
      <c r="B31" s="24"/>
      <c r="C31" s="19"/>
      <c r="D31" s="13" t="s">
        <v>632</v>
      </c>
      <c r="E31" s="14">
        <v>100000</v>
      </c>
      <c r="F31" s="14"/>
      <c r="G31" s="14"/>
      <c r="H31" s="14">
        <v>100000</v>
      </c>
      <c r="I31" s="14"/>
      <c r="J31" s="19"/>
      <c r="K31" s="19"/>
      <c r="L31" s="19"/>
    </row>
    <row r="32" spans="1:12" x14ac:dyDescent="0.2">
      <c r="A32" s="19"/>
      <c r="B32" s="24"/>
      <c r="C32" s="19"/>
      <c r="D32" s="20" t="s">
        <v>633</v>
      </c>
      <c r="E32" s="207"/>
      <c r="F32" s="29"/>
      <c r="G32" s="29"/>
      <c r="H32" s="29"/>
      <c r="I32" s="29"/>
      <c r="J32" s="19"/>
      <c r="K32" s="19"/>
      <c r="L32" s="19"/>
    </row>
    <row r="33" spans="1:12" x14ac:dyDescent="0.2">
      <c r="A33" s="19"/>
      <c r="B33" s="24"/>
      <c r="C33" s="19"/>
      <c r="D33" s="13" t="s">
        <v>634</v>
      </c>
      <c r="E33" s="14">
        <v>50000</v>
      </c>
      <c r="F33" s="14"/>
      <c r="G33" s="14"/>
      <c r="H33" s="14">
        <v>50000</v>
      </c>
      <c r="I33" s="14"/>
      <c r="J33" s="19"/>
      <c r="K33" s="19"/>
      <c r="L33" s="19"/>
    </row>
    <row r="34" spans="1:12" x14ac:dyDescent="0.2">
      <c r="A34" s="19"/>
      <c r="B34" s="24"/>
      <c r="C34" s="19"/>
      <c r="D34" s="20" t="s">
        <v>483</v>
      </c>
      <c r="E34" s="207"/>
      <c r="F34" s="29"/>
      <c r="G34" s="29"/>
      <c r="H34" s="29"/>
      <c r="I34" s="29"/>
      <c r="J34" s="19"/>
      <c r="K34" s="19"/>
      <c r="L34" s="19"/>
    </row>
    <row r="35" spans="1:12" x14ac:dyDescent="0.2">
      <c r="A35" s="19"/>
      <c r="B35" s="24"/>
      <c r="C35" s="19"/>
      <c r="D35" s="13" t="s">
        <v>635</v>
      </c>
      <c r="E35" s="32">
        <v>50000</v>
      </c>
      <c r="F35" s="14"/>
      <c r="G35" s="14"/>
      <c r="H35" s="14">
        <v>50000</v>
      </c>
      <c r="I35" s="14"/>
      <c r="J35" s="19"/>
      <c r="K35" s="19"/>
      <c r="L35" s="19"/>
    </row>
    <row r="36" spans="1:12" x14ac:dyDescent="0.2">
      <c r="A36" s="19"/>
      <c r="B36" s="19"/>
      <c r="C36" s="19"/>
      <c r="D36" s="13" t="s">
        <v>636</v>
      </c>
      <c r="E36" s="32">
        <v>50000</v>
      </c>
      <c r="F36" s="14"/>
      <c r="G36" s="14"/>
      <c r="H36" s="14">
        <v>50000</v>
      </c>
      <c r="I36" s="14"/>
      <c r="J36" s="19"/>
      <c r="K36" s="19"/>
      <c r="L36" s="19"/>
    </row>
    <row r="37" spans="1:12" x14ac:dyDescent="0.2">
      <c r="A37" s="19"/>
      <c r="B37" s="19"/>
      <c r="C37" s="19"/>
      <c r="D37" s="13" t="s">
        <v>637</v>
      </c>
      <c r="E37" s="32">
        <v>50000</v>
      </c>
      <c r="F37" s="14"/>
      <c r="G37" s="14">
        <v>100000</v>
      </c>
      <c r="H37" s="14"/>
      <c r="I37" s="14"/>
      <c r="J37" s="19"/>
      <c r="K37" s="19"/>
      <c r="L37" s="19"/>
    </row>
    <row r="38" spans="1:12" x14ac:dyDescent="0.2">
      <c r="A38" s="19"/>
      <c r="B38" s="19"/>
      <c r="C38" s="19"/>
      <c r="D38" s="209" t="s">
        <v>638</v>
      </c>
      <c r="E38" s="207"/>
      <c r="F38" s="29"/>
      <c r="G38" s="29"/>
      <c r="H38" s="29"/>
      <c r="I38" s="29"/>
      <c r="J38" s="19"/>
      <c r="K38" s="19"/>
      <c r="L38" s="19"/>
    </row>
    <row r="39" spans="1:12" x14ac:dyDescent="0.2">
      <c r="A39" s="19"/>
      <c r="B39" s="19"/>
      <c r="C39" s="19"/>
      <c r="D39" s="13" t="s">
        <v>639</v>
      </c>
      <c r="E39" s="32"/>
      <c r="F39" s="32"/>
      <c r="G39" s="14"/>
      <c r="H39" s="14">
        <v>12000</v>
      </c>
      <c r="I39" s="14"/>
      <c r="J39" s="19"/>
      <c r="K39" s="19"/>
      <c r="L39" s="19"/>
    </row>
    <row r="40" spans="1:12" x14ac:dyDescent="0.2">
      <c r="A40" s="19"/>
      <c r="B40" s="19"/>
      <c r="C40" s="19"/>
      <c r="D40" s="13" t="s">
        <v>640</v>
      </c>
      <c r="E40" s="32"/>
      <c r="F40" s="14"/>
      <c r="G40" s="32"/>
      <c r="H40" s="32"/>
      <c r="I40" s="32">
        <v>50000</v>
      </c>
      <c r="J40" s="19"/>
      <c r="K40" s="19"/>
      <c r="L40" s="19"/>
    </row>
    <row r="41" spans="1:12" x14ac:dyDescent="0.2">
      <c r="A41" s="19"/>
      <c r="B41" s="19"/>
      <c r="C41" s="19"/>
      <c r="D41" s="20" t="s">
        <v>641</v>
      </c>
      <c r="E41" s="207"/>
      <c r="F41" s="29"/>
      <c r="G41" s="207"/>
      <c r="H41" s="207"/>
      <c r="I41" s="29"/>
      <c r="J41" s="19"/>
      <c r="K41" s="19"/>
      <c r="L41" s="19"/>
    </row>
    <row r="42" spans="1:12" x14ac:dyDescent="0.2">
      <c r="A42" s="19"/>
      <c r="B42" s="19"/>
      <c r="C42" s="19"/>
      <c r="D42" s="13" t="s">
        <v>642</v>
      </c>
      <c r="E42" s="32"/>
      <c r="F42" s="14"/>
      <c r="G42" s="14"/>
      <c r="H42" s="32"/>
      <c r="I42" s="32">
        <v>30000</v>
      </c>
      <c r="J42" s="19"/>
      <c r="K42" s="19"/>
      <c r="L42" s="19"/>
    </row>
    <row r="43" spans="1:12" x14ac:dyDescent="0.2">
      <c r="A43" s="19"/>
      <c r="B43" s="19"/>
      <c r="C43" s="19"/>
      <c r="D43" s="20" t="s">
        <v>643</v>
      </c>
      <c r="E43" s="207"/>
      <c r="F43" s="29"/>
      <c r="G43" s="29"/>
      <c r="H43" s="29"/>
      <c r="I43" s="207"/>
      <c r="J43" s="19"/>
      <c r="K43" s="19"/>
      <c r="L43" s="19"/>
    </row>
    <row r="44" spans="1:12" x14ac:dyDescent="0.2">
      <c r="A44" s="19"/>
      <c r="B44" s="19"/>
      <c r="C44" s="19"/>
      <c r="D44" s="10" t="s">
        <v>644</v>
      </c>
      <c r="E44" s="32">
        <v>30000</v>
      </c>
      <c r="F44" s="14"/>
      <c r="G44" s="14">
        <v>30000</v>
      </c>
      <c r="H44" s="14"/>
      <c r="I44" s="210"/>
      <c r="J44" s="19"/>
      <c r="K44" s="19"/>
      <c r="L44" s="19"/>
    </row>
    <row r="45" spans="1:12" x14ac:dyDescent="0.2">
      <c r="A45" s="19"/>
      <c r="B45" s="19"/>
      <c r="C45" s="19"/>
      <c r="D45" s="17" t="s">
        <v>645</v>
      </c>
      <c r="E45" s="207"/>
      <c r="F45" s="29"/>
      <c r="G45" s="29"/>
      <c r="H45" s="29"/>
      <c r="I45" s="207"/>
      <c r="J45" s="19"/>
      <c r="K45" s="19"/>
      <c r="L45" s="19"/>
    </row>
    <row r="46" spans="1:12" x14ac:dyDescent="0.2">
      <c r="A46" s="19"/>
      <c r="B46" s="19"/>
      <c r="C46" s="19"/>
      <c r="D46" s="211" t="s">
        <v>646</v>
      </c>
      <c r="E46" s="212"/>
      <c r="F46" s="81"/>
      <c r="G46" s="81"/>
      <c r="H46" s="81">
        <v>20000</v>
      </c>
      <c r="I46" s="213"/>
      <c r="J46" s="19"/>
      <c r="K46" s="19"/>
      <c r="L46" s="19"/>
    </row>
    <row r="47" spans="1:12" x14ac:dyDescent="0.2">
      <c r="A47" s="17"/>
      <c r="B47" s="17"/>
      <c r="C47" s="17"/>
      <c r="D47" s="20" t="s">
        <v>647</v>
      </c>
      <c r="E47" s="214"/>
      <c r="F47" s="29"/>
      <c r="G47" s="29"/>
      <c r="H47" s="29">
        <v>5000</v>
      </c>
      <c r="I47" s="207"/>
      <c r="J47" s="17"/>
      <c r="K47" s="17"/>
      <c r="L47" s="17"/>
    </row>
    <row r="48" spans="1:12" ht="20.25" x14ac:dyDescent="0.2">
      <c r="B48" s="1"/>
      <c r="E48" s="5"/>
      <c r="K48" s="2">
        <v>75</v>
      </c>
      <c r="L48" s="3"/>
    </row>
    <row r="49" spans="1:12" ht="18.75" customHeight="1" x14ac:dyDescent="0.2">
      <c r="A49" s="405" t="s">
        <v>9</v>
      </c>
      <c r="B49" s="405" t="s">
        <v>10</v>
      </c>
      <c r="C49" s="6" t="s">
        <v>11</v>
      </c>
      <c r="D49" s="6" t="s">
        <v>12</v>
      </c>
      <c r="E49" s="413" t="s">
        <v>13</v>
      </c>
      <c r="F49" s="414"/>
      <c r="G49" s="414"/>
      <c r="H49" s="414"/>
      <c r="I49" s="415"/>
      <c r="J49" s="6" t="s">
        <v>14</v>
      </c>
      <c r="K49" s="405" t="s">
        <v>15</v>
      </c>
      <c r="L49" s="411" t="s">
        <v>16</v>
      </c>
    </row>
    <row r="50" spans="1:12" x14ac:dyDescent="0.2">
      <c r="A50" s="405"/>
      <c r="B50" s="405"/>
      <c r="C50" s="7" t="s">
        <v>17</v>
      </c>
      <c r="D50" s="7" t="s">
        <v>18</v>
      </c>
      <c r="E50" s="6">
        <v>2561</v>
      </c>
      <c r="F50" s="6">
        <v>2562</v>
      </c>
      <c r="G50" s="6">
        <v>2563</v>
      </c>
      <c r="H50" s="6">
        <v>2564</v>
      </c>
      <c r="I50" s="6">
        <v>2565</v>
      </c>
      <c r="J50" s="7" t="s">
        <v>19</v>
      </c>
      <c r="K50" s="405"/>
      <c r="L50" s="411"/>
    </row>
    <row r="51" spans="1:12" x14ac:dyDescent="0.2">
      <c r="A51" s="421"/>
      <c r="B51" s="421"/>
      <c r="C51" s="205"/>
      <c r="D51" s="8"/>
      <c r="E51" s="9" t="s">
        <v>20</v>
      </c>
      <c r="F51" s="9" t="s">
        <v>20</v>
      </c>
      <c r="G51" s="9" t="s">
        <v>20</v>
      </c>
      <c r="H51" s="9" t="s">
        <v>20</v>
      </c>
      <c r="I51" s="9" t="s">
        <v>20</v>
      </c>
      <c r="J51" s="8"/>
      <c r="K51" s="421"/>
      <c r="L51" s="411"/>
    </row>
    <row r="52" spans="1:12" x14ac:dyDescent="0.2">
      <c r="A52" s="10">
        <v>1</v>
      </c>
      <c r="B52" s="10" t="s">
        <v>601</v>
      </c>
      <c r="C52" s="10" t="s">
        <v>110</v>
      </c>
      <c r="D52" s="13" t="s">
        <v>648</v>
      </c>
      <c r="E52" s="225"/>
      <c r="F52" s="14"/>
      <c r="G52" s="14"/>
      <c r="H52" s="14">
        <v>100000</v>
      </c>
      <c r="I52" s="210"/>
      <c r="J52" s="10" t="s">
        <v>603</v>
      </c>
      <c r="K52" s="10" t="s">
        <v>604</v>
      </c>
      <c r="L52" s="10" t="s">
        <v>25</v>
      </c>
    </row>
    <row r="53" spans="1:12" x14ac:dyDescent="0.2">
      <c r="A53" s="19"/>
      <c r="B53" s="24"/>
      <c r="C53" s="19" t="s">
        <v>604</v>
      </c>
      <c r="D53" s="26" t="s">
        <v>633</v>
      </c>
      <c r="E53" s="215"/>
      <c r="F53" s="36"/>
      <c r="G53" s="36"/>
      <c r="H53" s="36"/>
      <c r="I53" s="216"/>
      <c r="J53" s="19" t="s">
        <v>607</v>
      </c>
      <c r="K53" s="19" t="s">
        <v>608</v>
      </c>
      <c r="L53" s="19" t="s">
        <v>609</v>
      </c>
    </row>
    <row r="54" spans="1:12" x14ac:dyDescent="0.2">
      <c r="A54" s="19"/>
      <c r="B54" s="24"/>
      <c r="C54" s="19" t="s">
        <v>605</v>
      </c>
      <c r="D54" s="211" t="s">
        <v>704</v>
      </c>
      <c r="E54" s="212"/>
      <c r="F54" s="81"/>
      <c r="G54" s="81">
        <v>100000</v>
      </c>
      <c r="H54" s="81"/>
      <c r="I54" s="213"/>
      <c r="J54" s="19"/>
      <c r="K54" s="19" t="s">
        <v>611</v>
      </c>
      <c r="L54" s="19" t="s">
        <v>612</v>
      </c>
    </row>
    <row r="55" spans="1:12" x14ac:dyDescent="0.2">
      <c r="A55" s="19"/>
      <c r="B55" s="24"/>
      <c r="C55" s="24"/>
      <c r="D55" s="17" t="s">
        <v>705</v>
      </c>
      <c r="E55" s="214"/>
      <c r="F55" s="29"/>
      <c r="G55" s="29">
        <v>100000</v>
      </c>
      <c r="H55" s="29">
        <v>100000</v>
      </c>
      <c r="I55" s="207" t="s">
        <v>706</v>
      </c>
      <c r="J55" s="19"/>
      <c r="K55" s="19"/>
      <c r="L55" s="19"/>
    </row>
    <row r="56" spans="1:12" x14ac:dyDescent="0.2">
      <c r="A56" s="19"/>
      <c r="B56" s="19"/>
      <c r="C56" s="24"/>
      <c r="D56" s="10" t="s">
        <v>651</v>
      </c>
      <c r="E56" s="225"/>
      <c r="F56" s="14"/>
      <c r="G56" s="14">
        <v>200000</v>
      </c>
      <c r="H56" s="14"/>
      <c r="I56" s="210"/>
      <c r="J56" s="19"/>
      <c r="K56" s="19"/>
      <c r="L56" s="19"/>
    </row>
    <row r="57" spans="1:12" x14ac:dyDescent="0.2">
      <c r="A57" s="19"/>
      <c r="B57" s="19"/>
      <c r="C57" s="17"/>
      <c r="D57" s="17" t="s">
        <v>653</v>
      </c>
      <c r="E57" s="214"/>
      <c r="F57" s="29"/>
      <c r="G57" s="29"/>
      <c r="H57" s="29"/>
      <c r="I57" s="207"/>
      <c r="J57" s="19"/>
      <c r="K57" s="19"/>
      <c r="L57" s="19"/>
    </row>
    <row r="58" spans="1:12" x14ac:dyDescent="0.2">
      <c r="A58" s="10">
        <v>2</v>
      </c>
      <c r="B58" s="11" t="s">
        <v>707</v>
      </c>
      <c r="C58" s="10" t="s">
        <v>602</v>
      </c>
      <c r="D58" s="13" t="s">
        <v>655</v>
      </c>
      <c r="E58" s="32">
        <v>150000</v>
      </c>
      <c r="F58" s="14"/>
      <c r="G58" s="14"/>
      <c r="H58" s="14">
        <v>150000</v>
      </c>
      <c r="I58" s="32"/>
      <c r="J58" s="11" t="s">
        <v>708</v>
      </c>
      <c r="K58" s="19"/>
      <c r="L58" s="26"/>
    </row>
    <row r="59" spans="1:12" x14ac:dyDescent="0.2">
      <c r="A59" s="19"/>
      <c r="B59" s="24" t="s">
        <v>708</v>
      </c>
      <c r="C59" s="19" t="s">
        <v>656</v>
      </c>
      <c r="D59" s="20" t="s">
        <v>657</v>
      </c>
      <c r="E59" s="216"/>
      <c r="F59" s="29"/>
      <c r="G59" s="29"/>
      <c r="H59" s="29"/>
      <c r="I59" s="23"/>
      <c r="J59" s="24" t="s">
        <v>658</v>
      </c>
      <c r="K59" s="19"/>
      <c r="L59" s="26"/>
    </row>
    <row r="60" spans="1:12" x14ac:dyDescent="0.2">
      <c r="A60" s="19"/>
      <c r="B60" s="24"/>
      <c r="C60" s="19" t="s">
        <v>659</v>
      </c>
      <c r="D60" s="67" t="s">
        <v>660</v>
      </c>
      <c r="E60" s="14">
        <v>40000</v>
      </c>
      <c r="F60" s="30"/>
      <c r="G60" s="14"/>
      <c r="H60" s="14">
        <v>40000</v>
      </c>
      <c r="I60" s="32"/>
      <c r="J60" s="24"/>
      <c r="K60" s="19"/>
      <c r="L60" s="26"/>
    </row>
    <row r="61" spans="1:12" x14ac:dyDescent="0.2">
      <c r="A61" s="19"/>
      <c r="B61" s="24"/>
      <c r="C61" s="19" t="s">
        <v>661</v>
      </c>
      <c r="D61" s="67" t="s">
        <v>710</v>
      </c>
      <c r="E61" s="216"/>
      <c r="F61" s="82"/>
      <c r="G61" s="29">
        <v>100000</v>
      </c>
      <c r="H61" s="29">
        <v>100000</v>
      </c>
      <c r="I61" s="207" t="s">
        <v>706</v>
      </c>
      <c r="J61" s="24"/>
      <c r="K61" s="19"/>
      <c r="L61" s="26"/>
    </row>
    <row r="62" spans="1:12" x14ac:dyDescent="0.2">
      <c r="A62" s="17"/>
      <c r="B62" s="24"/>
      <c r="C62" s="19"/>
      <c r="D62" s="28" t="s">
        <v>709</v>
      </c>
      <c r="E62" s="207"/>
      <c r="F62" s="217"/>
      <c r="G62" s="29">
        <v>100000</v>
      </c>
      <c r="H62" s="29">
        <v>100000</v>
      </c>
      <c r="I62" s="207" t="s">
        <v>706</v>
      </c>
      <c r="J62" s="24"/>
      <c r="K62" s="19"/>
      <c r="L62" s="26"/>
    </row>
    <row r="63" spans="1:12" x14ac:dyDescent="0.2">
      <c r="A63" s="10">
        <v>3</v>
      </c>
      <c r="B63" s="11" t="s">
        <v>662</v>
      </c>
      <c r="C63" s="19"/>
      <c r="D63" s="13" t="s">
        <v>663</v>
      </c>
      <c r="E63" s="65">
        <v>50000</v>
      </c>
      <c r="F63" s="14"/>
      <c r="G63" s="14"/>
      <c r="H63" s="14">
        <v>50000</v>
      </c>
      <c r="I63" s="32"/>
      <c r="J63" s="24"/>
      <c r="K63" s="19"/>
      <c r="L63" s="26"/>
    </row>
    <row r="64" spans="1:12" x14ac:dyDescent="0.2">
      <c r="A64" s="19"/>
      <c r="B64" s="24"/>
      <c r="C64" s="19"/>
      <c r="D64" s="13" t="s">
        <v>664</v>
      </c>
      <c r="E64" s="32"/>
      <c r="F64" s="14"/>
      <c r="G64" s="32"/>
      <c r="H64" s="32"/>
      <c r="I64" s="32">
        <v>50000</v>
      </c>
      <c r="J64" s="24"/>
      <c r="K64" s="19"/>
      <c r="L64" s="26"/>
    </row>
    <row r="65" spans="1:12" x14ac:dyDescent="0.2">
      <c r="A65" s="19"/>
      <c r="B65" s="24"/>
      <c r="C65" s="19"/>
      <c r="D65" s="13" t="s">
        <v>665</v>
      </c>
      <c r="E65" s="32">
        <v>60000</v>
      </c>
      <c r="F65" s="14"/>
      <c r="G65" s="14">
        <v>60000</v>
      </c>
      <c r="H65" s="14"/>
      <c r="I65" s="32"/>
      <c r="J65" s="24"/>
      <c r="K65" s="19"/>
      <c r="L65" s="26"/>
    </row>
    <row r="66" spans="1:12" x14ac:dyDescent="0.2">
      <c r="A66" s="19"/>
      <c r="B66" s="24"/>
      <c r="C66" s="19"/>
      <c r="D66" s="20" t="s">
        <v>666</v>
      </c>
      <c r="E66" s="207"/>
      <c r="F66" s="29"/>
      <c r="G66" s="29"/>
      <c r="H66" s="29"/>
      <c r="I66" s="23"/>
      <c r="J66" s="24"/>
      <c r="K66" s="19"/>
      <c r="L66" s="26"/>
    </row>
    <row r="67" spans="1:12" x14ac:dyDescent="0.2">
      <c r="A67" s="19"/>
      <c r="B67" s="24"/>
      <c r="C67" s="19"/>
      <c r="D67" s="13" t="s">
        <v>667</v>
      </c>
      <c r="E67" s="32">
        <v>50000</v>
      </c>
      <c r="F67" s="14"/>
      <c r="G67" s="14">
        <v>50000</v>
      </c>
      <c r="H67" s="14"/>
      <c r="I67" s="32"/>
      <c r="J67" s="24"/>
      <c r="K67" s="19"/>
      <c r="L67" s="26"/>
    </row>
    <row r="68" spans="1:12" x14ac:dyDescent="0.2">
      <c r="A68" s="11">
        <v>4</v>
      </c>
      <c r="B68" s="11" t="s">
        <v>668</v>
      </c>
      <c r="C68" s="19"/>
      <c r="D68" s="13" t="s">
        <v>669</v>
      </c>
      <c r="E68" s="32">
        <v>10000</v>
      </c>
      <c r="F68" s="14"/>
      <c r="G68" s="32">
        <v>10000</v>
      </c>
      <c r="H68" s="32"/>
      <c r="I68" s="32"/>
      <c r="J68" s="14" t="s">
        <v>603</v>
      </c>
      <c r="K68" s="26"/>
      <c r="L68" s="26"/>
    </row>
    <row r="69" spans="1:12" x14ac:dyDescent="0.2">
      <c r="A69" s="24"/>
      <c r="B69" s="24" t="s">
        <v>670</v>
      </c>
      <c r="C69" s="19"/>
      <c r="D69" s="13" t="s">
        <v>671</v>
      </c>
      <c r="E69" s="32">
        <v>10000</v>
      </c>
      <c r="F69" s="14"/>
      <c r="G69" s="32"/>
      <c r="H69" s="32">
        <v>10000</v>
      </c>
      <c r="I69" s="32"/>
      <c r="J69" s="36" t="s">
        <v>672</v>
      </c>
      <c r="K69" s="26"/>
      <c r="L69" s="26"/>
    </row>
    <row r="70" spans="1:12" x14ac:dyDescent="0.2">
      <c r="A70" s="24"/>
      <c r="B70" s="24"/>
      <c r="C70" s="19"/>
      <c r="D70" s="226" t="s">
        <v>673</v>
      </c>
      <c r="E70" s="218">
        <v>10000</v>
      </c>
      <c r="F70" s="81"/>
      <c r="G70" s="218">
        <v>10000</v>
      </c>
      <c r="H70" s="218"/>
      <c r="I70" s="218"/>
      <c r="J70" s="36" t="s">
        <v>674</v>
      </c>
      <c r="K70" s="26"/>
      <c r="L70" s="26"/>
    </row>
    <row r="71" spans="1:12" x14ac:dyDescent="0.2">
      <c r="A71" s="18"/>
      <c r="B71" s="18"/>
      <c r="C71" s="17"/>
      <c r="D71" s="211" t="s">
        <v>711</v>
      </c>
      <c r="E71" s="218"/>
      <c r="F71" s="81"/>
      <c r="G71" s="218">
        <v>10000</v>
      </c>
      <c r="H71" s="81"/>
      <c r="I71" s="81"/>
      <c r="J71" s="29"/>
      <c r="K71" s="20"/>
      <c r="L71" s="217"/>
    </row>
    <row r="72" spans="1:12" ht="20.25" x14ac:dyDescent="0.2">
      <c r="B72" s="1"/>
      <c r="E72" s="5"/>
      <c r="K72" s="2">
        <v>76</v>
      </c>
      <c r="L72" s="3"/>
    </row>
    <row r="73" spans="1:12" ht="18.75" customHeight="1" x14ac:dyDescent="0.2">
      <c r="A73" s="405" t="s">
        <v>9</v>
      </c>
      <c r="B73" s="405" t="s">
        <v>10</v>
      </c>
      <c r="C73" s="6" t="s">
        <v>11</v>
      </c>
      <c r="D73" s="6" t="s">
        <v>12</v>
      </c>
      <c r="E73" s="413" t="s">
        <v>13</v>
      </c>
      <c r="F73" s="414"/>
      <c r="G73" s="414"/>
      <c r="H73" s="414"/>
      <c r="I73" s="415"/>
      <c r="J73" s="6" t="s">
        <v>14</v>
      </c>
      <c r="K73" s="405" t="s">
        <v>15</v>
      </c>
      <c r="L73" s="411" t="s">
        <v>16</v>
      </c>
    </row>
    <row r="74" spans="1:12" x14ac:dyDescent="0.2">
      <c r="A74" s="405"/>
      <c r="B74" s="405"/>
      <c r="C74" s="7" t="s">
        <v>17</v>
      </c>
      <c r="D74" s="7" t="s">
        <v>18</v>
      </c>
      <c r="E74" s="6">
        <v>2561</v>
      </c>
      <c r="F74" s="6">
        <v>2562</v>
      </c>
      <c r="G74" s="6">
        <v>2563</v>
      </c>
      <c r="H74" s="6">
        <v>2564</v>
      </c>
      <c r="I74" s="6">
        <v>2565</v>
      </c>
      <c r="J74" s="7" t="s">
        <v>19</v>
      </c>
      <c r="K74" s="405"/>
      <c r="L74" s="411"/>
    </row>
    <row r="75" spans="1:12" x14ac:dyDescent="0.2">
      <c r="A75" s="405"/>
      <c r="B75" s="421"/>
      <c r="C75" s="219"/>
      <c r="D75" s="8"/>
      <c r="E75" s="9" t="s">
        <v>20</v>
      </c>
      <c r="F75" s="9" t="s">
        <v>20</v>
      </c>
      <c r="G75" s="9" t="s">
        <v>20</v>
      </c>
      <c r="H75" s="9" t="s">
        <v>20</v>
      </c>
      <c r="I75" s="9" t="s">
        <v>20</v>
      </c>
      <c r="J75" s="8"/>
      <c r="K75" s="405"/>
      <c r="L75" s="411"/>
    </row>
    <row r="76" spans="1:12" x14ac:dyDescent="0.2">
      <c r="A76" s="19">
        <v>4</v>
      </c>
      <c r="B76" s="11" t="s">
        <v>668</v>
      </c>
      <c r="C76" s="10" t="s">
        <v>602</v>
      </c>
      <c r="D76" s="211" t="s">
        <v>675</v>
      </c>
      <c r="E76" s="218">
        <v>10000</v>
      </c>
      <c r="F76" s="81"/>
      <c r="G76" s="218"/>
      <c r="H76" s="218">
        <v>10000</v>
      </c>
      <c r="I76" s="218">
        <v>10000</v>
      </c>
      <c r="J76" s="32" t="s">
        <v>603</v>
      </c>
      <c r="K76" s="10" t="s">
        <v>649</v>
      </c>
      <c r="L76" s="30" t="s">
        <v>25</v>
      </c>
    </row>
    <row r="77" spans="1:12" x14ac:dyDescent="0.2">
      <c r="A77" s="19"/>
      <c r="B77" s="24" t="s">
        <v>670</v>
      </c>
      <c r="C77" s="19" t="s">
        <v>656</v>
      </c>
      <c r="D77" s="13" t="s">
        <v>676</v>
      </c>
      <c r="E77" s="32">
        <v>10000</v>
      </c>
      <c r="F77" s="14"/>
      <c r="G77" s="32">
        <v>10000</v>
      </c>
      <c r="H77" s="32">
        <v>10000</v>
      </c>
      <c r="I77" s="218"/>
      <c r="J77" s="65" t="s">
        <v>672</v>
      </c>
      <c r="K77" s="19" t="s">
        <v>650</v>
      </c>
      <c r="L77" s="19"/>
    </row>
    <row r="78" spans="1:12" x14ac:dyDescent="0.2">
      <c r="A78" s="19"/>
      <c r="B78" s="19"/>
      <c r="C78" s="19" t="s">
        <v>659</v>
      </c>
      <c r="D78" s="13" t="s">
        <v>677</v>
      </c>
      <c r="E78" s="32">
        <v>10000</v>
      </c>
      <c r="F78" s="14"/>
      <c r="G78" s="32">
        <v>10000</v>
      </c>
      <c r="H78" s="32">
        <v>10000</v>
      </c>
      <c r="I78" s="14"/>
      <c r="J78" s="65" t="s">
        <v>674</v>
      </c>
      <c r="K78" s="19" t="s">
        <v>652</v>
      </c>
      <c r="L78" s="19"/>
    </row>
    <row r="79" spans="1:12" x14ac:dyDescent="0.2">
      <c r="A79" s="19"/>
      <c r="B79" s="19"/>
      <c r="C79" s="19" t="s">
        <v>661</v>
      </c>
      <c r="D79" s="13" t="s">
        <v>678</v>
      </c>
      <c r="E79" s="32">
        <v>10000</v>
      </c>
      <c r="F79" s="14"/>
      <c r="G79" s="32">
        <v>10000</v>
      </c>
      <c r="H79" s="32">
        <v>10000</v>
      </c>
      <c r="I79" s="14"/>
      <c r="J79" s="19"/>
      <c r="K79" s="19" t="s">
        <v>654</v>
      </c>
      <c r="L79" s="19"/>
    </row>
    <row r="80" spans="1:12" x14ac:dyDescent="0.2">
      <c r="A80" s="19"/>
      <c r="B80" s="19"/>
      <c r="C80" s="26"/>
      <c r="D80" s="13" t="s">
        <v>679</v>
      </c>
      <c r="E80" s="32">
        <v>10000</v>
      </c>
      <c r="F80" s="14"/>
      <c r="G80" s="32">
        <v>10000</v>
      </c>
      <c r="H80" s="32">
        <v>10000</v>
      </c>
      <c r="I80" s="14"/>
      <c r="J80" s="19"/>
      <c r="K80" s="19"/>
      <c r="L80" s="19"/>
    </row>
    <row r="81" spans="1:18" x14ac:dyDescent="0.2">
      <c r="A81" s="19"/>
      <c r="B81" s="19"/>
      <c r="C81" s="26"/>
      <c r="D81" s="13" t="s">
        <v>680</v>
      </c>
      <c r="E81" s="32">
        <v>10000</v>
      </c>
      <c r="F81" s="14"/>
      <c r="G81" s="32">
        <v>10000</v>
      </c>
      <c r="H81" s="32">
        <v>10000</v>
      </c>
      <c r="I81" s="14"/>
      <c r="J81" s="19"/>
      <c r="K81" s="19"/>
      <c r="L81" s="19"/>
    </row>
    <row r="82" spans="1:18" x14ac:dyDescent="0.2">
      <c r="A82" s="19"/>
      <c r="B82" s="19"/>
      <c r="C82" s="26"/>
      <c r="D82" s="13" t="s">
        <v>681</v>
      </c>
      <c r="E82" s="32">
        <v>10000</v>
      </c>
      <c r="F82" s="14"/>
      <c r="G82" s="32">
        <v>10000</v>
      </c>
      <c r="H82" s="32">
        <v>10000</v>
      </c>
      <c r="I82" s="32"/>
      <c r="J82" s="19"/>
      <c r="K82" s="19"/>
      <c r="L82" s="19"/>
    </row>
    <row r="83" spans="1:18" x14ac:dyDescent="0.2">
      <c r="A83" s="19"/>
      <c r="B83" s="19"/>
      <c r="C83" s="26"/>
      <c r="D83" s="13" t="s">
        <v>682</v>
      </c>
      <c r="E83" s="32">
        <v>10000</v>
      </c>
      <c r="F83" s="14"/>
      <c r="G83" s="32">
        <v>10000</v>
      </c>
      <c r="H83" s="32">
        <v>10000</v>
      </c>
      <c r="I83" s="32"/>
      <c r="J83" s="19"/>
      <c r="K83" s="19"/>
      <c r="L83" s="19"/>
    </row>
    <row r="84" spans="1:18" x14ac:dyDescent="0.2">
      <c r="A84" s="19"/>
      <c r="B84" s="19"/>
      <c r="C84" s="26"/>
      <c r="D84" s="20" t="s">
        <v>683</v>
      </c>
      <c r="E84" s="207"/>
      <c r="F84" s="29"/>
      <c r="G84" s="23"/>
      <c r="H84" s="23"/>
      <c r="I84" s="23"/>
      <c r="J84" s="19"/>
      <c r="K84" s="19"/>
      <c r="L84" s="19"/>
    </row>
    <row r="85" spans="1:18" x14ac:dyDescent="0.2">
      <c r="A85" s="19"/>
      <c r="B85" s="19"/>
      <c r="C85" s="26"/>
      <c r="D85" s="26" t="s">
        <v>684</v>
      </c>
      <c r="E85" s="215"/>
      <c r="F85" s="36"/>
      <c r="G85" s="65">
        <v>10000</v>
      </c>
      <c r="H85" s="65"/>
      <c r="I85" s="65"/>
      <c r="J85" s="19"/>
      <c r="K85" s="19"/>
      <c r="L85" s="19"/>
    </row>
    <row r="86" spans="1:18" x14ac:dyDescent="0.2">
      <c r="A86" s="19"/>
      <c r="B86" s="19"/>
      <c r="C86" s="26"/>
      <c r="D86" s="13" t="s">
        <v>685</v>
      </c>
      <c r="E86" s="32">
        <v>10000</v>
      </c>
      <c r="F86" s="14">
        <v>10000</v>
      </c>
      <c r="G86" s="14">
        <v>50000</v>
      </c>
      <c r="H86" s="14">
        <v>50000</v>
      </c>
      <c r="I86" s="14">
        <v>50000</v>
      </c>
      <c r="J86" s="19"/>
      <c r="K86" s="26"/>
      <c r="L86" s="26"/>
    </row>
    <row r="87" spans="1:18" x14ac:dyDescent="0.2">
      <c r="A87" s="10">
        <v>5</v>
      </c>
      <c r="B87" s="10" t="s">
        <v>686</v>
      </c>
      <c r="C87" s="26"/>
      <c r="D87" s="13" t="s">
        <v>687</v>
      </c>
      <c r="E87" s="32">
        <v>10000</v>
      </c>
      <c r="F87" s="14"/>
      <c r="G87" s="32">
        <v>10000</v>
      </c>
      <c r="H87" s="32"/>
      <c r="I87" s="32"/>
      <c r="J87" s="10" t="s">
        <v>688</v>
      </c>
      <c r="K87" s="26"/>
      <c r="L87" s="26"/>
    </row>
    <row r="88" spans="1:18" x14ac:dyDescent="0.2">
      <c r="A88" s="19"/>
      <c r="B88" s="19" t="s">
        <v>689</v>
      </c>
      <c r="C88" s="26"/>
      <c r="D88" s="13" t="s">
        <v>690</v>
      </c>
      <c r="E88" s="32">
        <v>10000</v>
      </c>
      <c r="F88" s="14"/>
      <c r="G88" s="32"/>
      <c r="H88" s="32">
        <v>10000</v>
      </c>
      <c r="I88" s="32"/>
      <c r="J88" s="220" t="s">
        <v>672</v>
      </c>
      <c r="K88" s="26"/>
      <c r="L88" s="26"/>
    </row>
    <row r="89" spans="1:18" x14ac:dyDescent="0.2">
      <c r="A89" s="19"/>
      <c r="B89" s="19"/>
      <c r="C89" s="26"/>
      <c r="D89" s="31" t="s">
        <v>691</v>
      </c>
      <c r="E89" s="32">
        <v>10000</v>
      </c>
      <c r="F89" s="14"/>
      <c r="G89" s="32"/>
      <c r="H89" s="32"/>
      <c r="I89" s="32">
        <v>10000</v>
      </c>
      <c r="J89" s="19" t="s">
        <v>674</v>
      </c>
      <c r="K89" s="26"/>
      <c r="L89" s="26"/>
    </row>
    <row r="90" spans="1:18" x14ac:dyDescent="0.2">
      <c r="A90" s="19"/>
      <c r="B90" s="19"/>
      <c r="C90" s="26"/>
      <c r="D90" s="13" t="s">
        <v>692</v>
      </c>
      <c r="E90" s="32"/>
      <c r="F90" s="14"/>
      <c r="G90" s="32">
        <v>10000</v>
      </c>
      <c r="H90" s="32"/>
      <c r="I90" s="32"/>
      <c r="J90" s="19"/>
      <c r="K90" s="19"/>
      <c r="L90" s="19"/>
    </row>
    <row r="91" spans="1:18" x14ac:dyDescent="0.2">
      <c r="A91" s="19"/>
      <c r="B91" s="17"/>
      <c r="C91" s="26"/>
      <c r="D91" s="13" t="s">
        <v>693</v>
      </c>
      <c r="E91" s="32">
        <v>10000</v>
      </c>
      <c r="F91" s="14">
        <v>10000</v>
      </c>
      <c r="G91" s="14">
        <v>50000</v>
      </c>
      <c r="H91" s="14">
        <v>50000</v>
      </c>
      <c r="I91" s="14">
        <v>50000</v>
      </c>
      <c r="J91" s="19"/>
      <c r="K91" s="19"/>
      <c r="L91" s="19"/>
    </row>
    <row r="92" spans="1:18" x14ac:dyDescent="0.2">
      <c r="A92" s="10">
        <v>6</v>
      </c>
      <c r="B92" s="11" t="s">
        <v>694</v>
      </c>
      <c r="C92" s="19"/>
      <c r="D92" s="13" t="s">
        <v>695</v>
      </c>
      <c r="E92" s="32">
        <v>10000</v>
      </c>
      <c r="F92" s="14">
        <v>10000</v>
      </c>
      <c r="G92" s="14">
        <v>50000</v>
      </c>
      <c r="H92" s="14">
        <v>50000</v>
      </c>
      <c r="I92" s="14">
        <v>50000</v>
      </c>
      <c r="J92" s="10" t="s">
        <v>696</v>
      </c>
      <c r="K92" s="24"/>
      <c r="L92" s="19"/>
    </row>
    <row r="93" spans="1:18" x14ac:dyDescent="0.2">
      <c r="A93" s="10">
        <v>7</v>
      </c>
      <c r="B93" s="10" t="s">
        <v>697</v>
      </c>
      <c r="C93" s="10" t="s">
        <v>602</v>
      </c>
      <c r="D93" s="10" t="s">
        <v>864</v>
      </c>
      <c r="E93" s="32"/>
      <c r="F93" s="14"/>
      <c r="G93" s="14"/>
      <c r="H93" s="32">
        <v>50000</v>
      </c>
      <c r="I93" s="32">
        <v>50000</v>
      </c>
      <c r="J93" s="10" t="s">
        <v>865</v>
      </c>
      <c r="K93" s="10" t="s">
        <v>698</v>
      </c>
      <c r="L93" s="30"/>
    </row>
    <row r="94" spans="1:18" x14ac:dyDescent="0.2">
      <c r="A94" s="19"/>
      <c r="B94" s="19" t="s">
        <v>699</v>
      </c>
      <c r="C94" s="19" t="s">
        <v>700</v>
      </c>
      <c r="D94" s="13" t="s">
        <v>702</v>
      </c>
      <c r="E94" s="32"/>
      <c r="F94" s="32">
        <v>50000</v>
      </c>
      <c r="G94" s="14"/>
      <c r="H94" s="14"/>
      <c r="I94" s="32">
        <v>50000</v>
      </c>
      <c r="J94" s="19" t="s">
        <v>866</v>
      </c>
      <c r="K94" s="19" t="s">
        <v>701</v>
      </c>
      <c r="L94" s="26"/>
    </row>
    <row r="95" spans="1:18" x14ac:dyDescent="0.2">
      <c r="A95" s="17"/>
      <c r="B95" s="17"/>
      <c r="C95" s="17"/>
      <c r="D95" s="211" t="s">
        <v>703</v>
      </c>
      <c r="E95" s="218"/>
      <c r="F95" s="81">
        <v>50000</v>
      </c>
      <c r="G95" s="81"/>
      <c r="H95" s="81">
        <v>50000</v>
      </c>
      <c r="I95" s="81">
        <v>50000</v>
      </c>
      <c r="J95" s="17"/>
      <c r="K95" s="17"/>
      <c r="L95" s="20"/>
    </row>
    <row r="96" spans="1:18" x14ac:dyDescent="0.2">
      <c r="A96" s="221"/>
      <c r="B96" s="389" t="s">
        <v>933</v>
      </c>
      <c r="C96" s="389"/>
      <c r="D96" s="226"/>
      <c r="E96" s="223">
        <f>SUM(N98)</f>
        <v>1235000</v>
      </c>
      <c r="F96" s="223">
        <f t="shared" ref="F96:I96" si="0">SUM(O98)</f>
        <v>150000</v>
      </c>
      <c r="G96" s="224">
        <f t="shared" si="0"/>
        <v>1555000</v>
      </c>
      <c r="H96" s="224">
        <f t="shared" si="0"/>
        <v>1752000</v>
      </c>
      <c r="I96" s="223">
        <f t="shared" si="0"/>
        <v>490000</v>
      </c>
      <c r="J96" s="67"/>
      <c r="K96" s="67">
        <v>77</v>
      </c>
      <c r="L96" s="67"/>
      <c r="N96" s="2">
        <v>61</v>
      </c>
      <c r="O96" s="2">
        <v>62</v>
      </c>
      <c r="P96" s="2">
        <v>63</v>
      </c>
      <c r="Q96" s="2">
        <v>64</v>
      </c>
      <c r="R96" s="2">
        <v>65</v>
      </c>
    </row>
    <row r="97" spans="1:18" x14ac:dyDescent="0.2">
      <c r="A97" s="67"/>
      <c r="B97" s="67"/>
      <c r="C97" s="67"/>
      <c r="D97" s="67"/>
      <c r="E97" s="222"/>
      <c r="F97" s="37"/>
      <c r="G97" s="37"/>
      <c r="H97" s="37"/>
      <c r="I97" s="37"/>
      <c r="J97" s="67"/>
      <c r="K97" s="67"/>
      <c r="L97" s="67"/>
    </row>
    <row r="98" spans="1:18" x14ac:dyDescent="0.2">
      <c r="A98" s="67"/>
      <c r="B98" s="67"/>
      <c r="C98" s="67"/>
      <c r="D98" s="67"/>
      <c r="E98" s="222"/>
      <c r="F98" s="37"/>
      <c r="G98" s="37"/>
      <c r="H98" s="37"/>
      <c r="I98" s="37"/>
      <c r="J98" s="67"/>
      <c r="K98" s="67"/>
      <c r="L98" s="67"/>
      <c r="N98" s="118">
        <f>SUM(E5:E23,E28:E47,E52:E71,E76:E95)</f>
        <v>1235000</v>
      </c>
      <c r="O98" s="118">
        <f t="shared" ref="O98:R98" si="1">SUM(F5:F23,F28:F47,F52:F71,F76:F95)</f>
        <v>150000</v>
      </c>
      <c r="P98" s="118">
        <f t="shared" si="1"/>
        <v>1555000</v>
      </c>
      <c r="Q98" s="118">
        <f t="shared" si="1"/>
        <v>1752000</v>
      </c>
      <c r="R98" s="118">
        <f t="shared" si="1"/>
        <v>490000</v>
      </c>
    </row>
    <row r="99" spans="1:18" x14ac:dyDescent="0.2">
      <c r="A99" s="67"/>
      <c r="B99" s="67"/>
      <c r="C99" s="67"/>
      <c r="D99" s="67"/>
      <c r="E99" s="222"/>
      <c r="F99" s="37"/>
      <c r="G99" s="37"/>
      <c r="H99" s="37"/>
      <c r="I99" s="37"/>
      <c r="J99" s="67"/>
      <c r="K99" s="67"/>
      <c r="L99" s="67"/>
    </row>
    <row r="100" spans="1:18" x14ac:dyDescent="0.2">
      <c r="A100" s="67"/>
      <c r="B100" s="67"/>
      <c r="C100" s="67"/>
      <c r="D100" s="67"/>
      <c r="E100" s="222"/>
      <c r="F100" s="37"/>
      <c r="G100" s="37"/>
      <c r="H100" s="37"/>
      <c r="I100" s="37"/>
      <c r="J100" s="67"/>
      <c r="K100" s="67"/>
      <c r="L100" s="67"/>
    </row>
    <row r="101" spans="1:18" x14ac:dyDescent="0.2">
      <c r="A101" s="67"/>
      <c r="B101" s="67"/>
      <c r="C101" s="67"/>
      <c r="D101" s="67"/>
      <c r="E101" s="222"/>
      <c r="F101" s="37"/>
      <c r="G101" s="37"/>
      <c r="H101" s="37"/>
      <c r="I101" s="37"/>
      <c r="J101" s="67"/>
      <c r="K101" s="67"/>
      <c r="L101" s="67"/>
    </row>
    <row r="102" spans="1:18" x14ac:dyDescent="0.2">
      <c r="A102" s="67"/>
      <c r="B102" s="67"/>
      <c r="C102" s="67"/>
      <c r="D102" s="67"/>
      <c r="E102" s="222"/>
      <c r="F102" s="37"/>
      <c r="G102" s="37"/>
      <c r="H102" s="37"/>
      <c r="I102" s="37"/>
      <c r="J102" s="67"/>
      <c r="K102" s="67"/>
      <c r="L102" s="67"/>
    </row>
    <row r="103" spans="1:18" x14ac:dyDescent="0.2">
      <c r="A103" s="67"/>
      <c r="B103" s="67"/>
      <c r="C103" s="67"/>
      <c r="D103" s="67"/>
      <c r="E103" s="222"/>
      <c r="F103" s="37"/>
      <c r="G103" s="37"/>
      <c r="H103" s="37"/>
      <c r="I103" s="37"/>
      <c r="J103" s="67"/>
      <c r="K103" s="67"/>
      <c r="L103" s="67"/>
    </row>
    <row r="104" spans="1:18" x14ac:dyDescent="0.2">
      <c r="A104" s="67"/>
      <c r="B104" s="67"/>
      <c r="C104" s="67"/>
      <c r="D104" s="67"/>
      <c r="E104" s="222"/>
      <c r="F104" s="37"/>
      <c r="G104" s="37"/>
      <c r="H104" s="37"/>
      <c r="I104" s="37"/>
      <c r="J104" s="67"/>
      <c r="K104" s="67"/>
      <c r="L104" s="67"/>
    </row>
    <row r="105" spans="1:18" x14ac:dyDescent="0.2">
      <c r="A105" s="67"/>
      <c r="B105" s="67"/>
      <c r="C105" s="67"/>
      <c r="D105" s="67"/>
      <c r="E105" s="222"/>
      <c r="F105" s="37"/>
      <c r="G105" s="37"/>
      <c r="H105" s="37"/>
      <c r="I105" s="37"/>
      <c r="J105" s="67"/>
      <c r="K105" s="67"/>
      <c r="L105" s="67"/>
    </row>
    <row r="106" spans="1:18" x14ac:dyDescent="0.2">
      <c r="A106" s="67"/>
      <c r="B106" s="67"/>
      <c r="C106" s="67"/>
      <c r="D106" s="67"/>
      <c r="E106" s="222"/>
      <c r="F106" s="37"/>
      <c r="G106" s="37"/>
      <c r="H106" s="37"/>
      <c r="I106" s="37"/>
      <c r="J106" s="67"/>
      <c r="K106" s="67"/>
      <c r="L106" s="67"/>
    </row>
    <row r="107" spans="1:18" x14ac:dyDescent="0.2">
      <c r="A107" s="67"/>
      <c r="B107" s="67"/>
      <c r="C107" s="67"/>
      <c r="D107" s="67"/>
      <c r="E107" s="222"/>
      <c r="F107" s="37"/>
      <c r="G107" s="37"/>
      <c r="H107" s="37"/>
      <c r="I107" s="37"/>
      <c r="J107" s="67"/>
      <c r="K107" s="67"/>
      <c r="L107" s="67"/>
    </row>
    <row r="108" spans="1:18" x14ac:dyDescent="0.2">
      <c r="B108" s="67"/>
      <c r="C108" s="67"/>
      <c r="D108" s="67"/>
      <c r="E108" s="37"/>
      <c r="F108" s="37"/>
      <c r="G108" s="37"/>
      <c r="H108" s="37"/>
      <c r="I108" s="37"/>
    </row>
    <row r="109" spans="1:18" x14ac:dyDescent="0.2">
      <c r="B109" s="67"/>
      <c r="C109" s="67"/>
      <c r="D109" s="67"/>
      <c r="E109" s="37"/>
      <c r="F109" s="37"/>
      <c r="G109" s="37"/>
      <c r="H109" s="37"/>
      <c r="I109" s="37"/>
    </row>
    <row r="110" spans="1:18" x14ac:dyDescent="0.2">
      <c r="B110" s="67"/>
      <c r="C110" s="67"/>
      <c r="D110" s="67"/>
      <c r="E110" s="37"/>
      <c r="F110" s="37"/>
      <c r="G110" s="37"/>
      <c r="H110" s="37"/>
      <c r="I110" s="37"/>
      <c r="L110" s="2">
        <v>75</v>
      </c>
    </row>
    <row r="111" spans="1:18" x14ac:dyDescent="0.2">
      <c r="B111" s="67"/>
      <c r="C111" s="67"/>
      <c r="D111" s="67"/>
      <c r="E111" s="37"/>
      <c r="F111" s="37"/>
      <c r="G111" s="37"/>
      <c r="H111" s="37"/>
      <c r="I111" s="37"/>
    </row>
    <row r="112" spans="1:18" ht="20.25" x14ac:dyDescent="0.2">
      <c r="C112" s="5"/>
      <c r="D112" s="117"/>
      <c r="E112" s="223" t="e">
        <f>SUM(E5:E30,E31:E57,E58:E71,E72:E87,E88:E95,#REF!)</f>
        <v>#REF!</v>
      </c>
      <c r="F112" s="118" t="e">
        <f>SUM(F5:F30,F31:F57,F58:F71,F72:F87,F88:F95,#REF!)</f>
        <v>#REF!</v>
      </c>
      <c r="G112" s="118" t="e">
        <f>SUM(G5:G30,G31:G57,G58:G71,G72:G87,G88:G95,#REF!)</f>
        <v>#REF!</v>
      </c>
      <c r="H112" s="118"/>
      <c r="I112" s="118" t="e">
        <f>SUM(I5:I30,I31:I57,I58:I71,I72:I87,I88:I95,#REF!)</f>
        <v>#REF!</v>
      </c>
    </row>
    <row r="113" spans="3:12" ht="20.25" x14ac:dyDescent="0.2">
      <c r="C113" s="5"/>
      <c r="D113" s="5"/>
    </row>
    <row r="114" spans="3:12" ht="20.25" x14ac:dyDescent="0.2">
      <c r="C114" s="5"/>
      <c r="D114" s="5"/>
      <c r="E114" s="2">
        <v>10</v>
      </c>
      <c r="F114" s="2">
        <v>9</v>
      </c>
      <c r="G114" s="2">
        <v>5</v>
      </c>
      <c r="I114" s="2">
        <v>6</v>
      </c>
    </row>
    <row r="115" spans="3:12" ht="20.25" x14ac:dyDescent="0.2">
      <c r="C115" s="5"/>
      <c r="D115" s="5"/>
    </row>
    <row r="116" spans="3:12" ht="20.25" x14ac:dyDescent="0.2">
      <c r="C116" s="5"/>
      <c r="D116" s="5"/>
    </row>
    <row r="117" spans="3:12" ht="20.25" x14ac:dyDescent="0.2">
      <c r="C117" s="5"/>
      <c r="D117" s="5">
        <v>1</v>
      </c>
      <c r="E117" s="224" t="e">
        <f>SUM(#REF!,#REF!,#REF!,#REF!,#REF!,#REF!,#REF!,#REF!,#REF!,#REF!,#REF!,#REF!,#REF!,#REF!,#REF!,#REF!,#REF!,#REF!,#REF!,#REF!,#REF!,#REF!,#REF!)</f>
        <v>#REF!</v>
      </c>
      <c r="F117" s="224" t="e">
        <f>SUM(#REF!,#REF!,#REF!,#REF!,#REF!,#REF!,#REF!,#REF!,#REF!,#REF!,#REF!,#REF!,#REF!,#REF!,#REF!,#REF!,#REF!,#REF!,#REF!,#REF!,#REF!,#REF!,#REF!)</f>
        <v>#REF!</v>
      </c>
      <c r="G117" s="224"/>
      <c r="H117" s="224"/>
      <c r="I117" s="224" t="e">
        <f>SUM(#REF!,#REF!,#REF!,#REF!,#REF!,#REF!,#REF!,#REF!,#REF!,#REF!,#REF!,#REF!,#REF!,#REF!,#REF!,#REF!,#REF!,#REF!,#REF!,#REF!,#REF!,#REF!,#REF!)</f>
        <v>#REF!</v>
      </c>
    </row>
    <row r="118" spans="3:12" ht="20.25" x14ac:dyDescent="0.2">
      <c r="C118" s="5"/>
      <c r="D118" s="5">
        <v>2</v>
      </c>
      <c r="E118" s="223" t="e">
        <f>SUM(#REF!,#REF!,#REF!,#REF!,#REF!,#REF!,#REF!,#REF!,#REF!,#REF!,#REF!,#REF!,#REF!,#REF!,#REF!,#REF!,#REF!,E112)</f>
        <v>#REF!</v>
      </c>
      <c r="F118" s="223" t="e">
        <f>SUM(#REF!,#REF!,#REF!,#REF!,#REF!,#REF!,#REF!,#REF!,#REF!,#REF!,#REF!,#REF!,#REF!,#REF!,#REF!,#REF!,#REF!,F112)</f>
        <v>#REF!</v>
      </c>
      <c r="G118" s="223"/>
      <c r="H118" s="223"/>
      <c r="I118" s="223" t="e">
        <f>SUM(#REF!,#REF!,#REF!,#REF!,#REF!,#REF!,#REF!,#REF!,#REF!,#REF!,#REF!,#REF!,#REF!,#REF!,#REF!,#REF!,#REF!,I112)</f>
        <v>#REF!</v>
      </c>
    </row>
    <row r="120" spans="3:12" x14ac:dyDescent="0.2">
      <c r="D120" s="2" t="s">
        <v>265</v>
      </c>
      <c r="E120" s="118" t="e">
        <f>SUM(E117:E118)</f>
        <v>#REF!</v>
      </c>
      <c r="F120" s="118" t="e">
        <f>SUM(F117:F118)</f>
        <v>#REF!</v>
      </c>
      <c r="G120" s="118"/>
      <c r="H120" s="118"/>
      <c r="I120" s="118" t="e">
        <f>SUM(I117:I118)</f>
        <v>#REF!</v>
      </c>
      <c r="L120" s="2">
        <v>74</v>
      </c>
    </row>
  </sheetData>
  <mergeCells count="20">
    <mergeCell ref="A25:A27"/>
    <mergeCell ref="B25:B27"/>
    <mergeCell ref="E25:I25"/>
    <mergeCell ref="K25:K27"/>
    <mergeCell ref="L25:L27"/>
    <mergeCell ref="A2:A4"/>
    <mergeCell ref="B2:B4"/>
    <mergeCell ref="E2:I2"/>
    <mergeCell ref="K2:K4"/>
    <mergeCell ref="L2:L4"/>
    <mergeCell ref="A73:A75"/>
    <mergeCell ref="B73:B75"/>
    <mergeCell ref="E73:I73"/>
    <mergeCell ref="K73:K75"/>
    <mergeCell ref="L73:L75"/>
    <mergeCell ref="A49:A51"/>
    <mergeCell ref="B49:B51"/>
    <mergeCell ref="E49:I49"/>
    <mergeCell ref="K49:K51"/>
    <mergeCell ref="L49:L51"/>
  </mergeCells>
  <pageMargins left="0.78740157480314965" right="0.78740157480314965" top="1.181102362204724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topLeftCell="A13" zoomScale="110" zoomScaleNormal="100" zoomScaleSheetLayoutView="110" workbookViewId="0">
      <selection activeCell="I11" sqref="I11"/>
    </sheetView>
  </sheetViews>
  <sheetFormatPr defaultRowHeight="18.75" x14ac:dyDescent="0.3"/>
  <cols>
    <col min="1" max="1" width="2.875" style="50" customWidth="1"/>
    <col min="2" max="2" width="15.25" style="50" customWidth="1"/>
    <col min="3" max="3" width="11.625" style="50" customWidth="1"/>
    <col min="4" max="4" width="14.375" style="50" customWidth="1"/>
    <col min="5" max="5" width="10.125" style="50" customWidth="1"/>
    <col min="6" max="6" width="10" style="50" customWidth="1"/>
    <col min="7" max="7" width="9.625" style="50" customWidth="1"/>
    <col min="8" max="8" width="9.875" style="50" customWidth="1"/>
    <col min="9" max="9" width="10.375" style="50" customWidth="1"/>
    <col min="10" max="10" width="10.125" style="50" customWidth="1"/>
    <col min="11" max="11" width="9" style="50" customWidth="1"/>
    <col min="12" max="12" width="7.125" style="50" customWidth="1"/>
    <col min="13" max="257" width="9" style="50"/>
    <col min="258" max="258" width="4.5" style="50" customWidth="1"/>
    <col min="259" max="259" width="16.375" style="50" customWidth="1"/>
    <col min="260" max="260" width="12.625" style="50" customWidth="1"/>
    <col min="261" max="261" width="18.875" style="50" customWidth="1"/>
    <col min="262" max="262" width="10.125" style="50" customWidth="1"/>
    <col min="263" max="263" width="9.5" style="50" customWidth="1"/>
    <col min="264" max="264" width="9.625" style="50" customWidth="1"/>
    <col min="265" max="265" width="9.75" style="50" customWidth="1"/>
    <col min="266" max="266" width="10.5" style="50" customWidth="1"/>
    <col min="267" max="267" width="9" style="50" customWidth="1"/>
    <col min="268" max="268" width="7.5" style="50" customWidth="1"/>
    <col min="269" max="513" width="9" style="50"/>
    <col min="514" max="514" width="4.5" style="50" customWidth="1"/>
    <col min="515" max="515" width="16.375" style="50" customWidth="1"/>
    <col min="516" max="516" width="12.625" style="50" customWidth="1"/>
    <col min="517" max="517" width="18.875" style="50" customWidth="1"/>
    <col min="518" max="518" width="10.125" style="50" customWidth="1"/>
    <col min="519" max="519" width="9.5" style="50" customWidth="1"/>
    <col min="520" max="520" width="9.625" style="50" customWidth="1"/>
    <col min="521" max="521" width="9.75" style="50" customWidth="1"/>
    <col min="522" max="522" width="10.5" style="50" customWidth="1"/>
    <col min="523" max="523" width="9" style="50" customWidth="1"/>
    <col min="524" max="524" width="7.5" style="50" customWidth="1"/>
    <col min="525" max="769" width="9" style="50"/>
    <col min="770" max="770" width="4.5" style="50" customWidth="1"/>
    <col min="771" max="771" width="16.375" style="50" customWidth="1"/>
    <col min="772" max="772" width="12.625" style="50" customWidth="1"/>
    <col min="773" max="773" width="18.875" style="50" customWidth="1"/>
    <col min="774" max="774" width="10.125" style="50" customWidth="1"/>
    <col min="775" max="775" width="9.5" style="50" customWidth="1"/>
    <col min="776" max="776" width="9.625" style="50" customWidth="1"/>
    <col min="777" max="777" width="9.75" style="50" customWidth="1"/>
    <col min="778" max="778" width="10.5" style="50" customWidth="1"/>
    <col min="779" max="779" width="9" style="50" customWidth="1"/>
    <col min="780" max="780" width="7.5" style="50" customWidth="1"/>
    <col min="781" max="1025" width="9" style="50"/>
    <col min="1026" max="1026" width="4.5" style="50" customWidth="1"/>
    <col min="1027" max="1027" width="16.375" style="50" customWidth="1"/>
    <col min="1028" max="1028" width="12.625" style="50" customWidth="1"/>
    <col min="1029" max="1029" width="18.875" style="50" customWidth="1"/>
    <col min="1030" max="1030" width="10.125" style="50" customWidth="1"/>
    <col min="1031" max="1031" width="9.5" style="50" customWidth="1"/>
    <col min="1032" max="1032" width="9.625" style="50" customWidth="1"/>
    <col min="1033" max="1033" width="9.75" style="50" customWidth="1"/>
    <col min="1034" max="1034" width="10.5" style="50" customWidth="1"/>
    <col min="1035" max="1035" width="9" style="50" customWidth="1"/>
    <col min="1036" max="1036" width="7.5" style="50" customWidth="1"/>
    <col min="1037" max="1281" width="9" style="50"/>
    <col min="1282" max="1282" width="4.5" style="50" customWidth="1"/>
    <col min="1283" max="1283" width="16.375" style="50" customWidth="1"/>
    <col min="1284" max="1284" width="12.625" style="50" customWidth="1"/>
    <col min="1285" max="1285" width="18.875" style="50" customWidth="1"/>
    <col min="1286" max="1286" width="10.125" style="50" customWidth="1"/>
    <col min="1287" max="1287" width="9.5" style="50" customWidth="1"/>
    <col min="1288" max="1288" width="9.625" style="50" customWidth="1"/>
    <col min="1289" max="1289" width="9.75" style="50" customWidth="1"/>
    <col min="1290" max="1290" width="10.5" style="50" customWidth="1"/>
    <col min="1291" max="1291" width="9" style="50" customWidth="1"/>
    <col min="1292" max="1292" width="7.5" style="50" customWidth="1"/>
    <col min="1293" max="1537" width="9" style="50"/>
    <col min="1538" max="1538" width="4.5" style="50" customWidth="1"/>
    <col min="1539" max="1539" width="16.375" style="50" customWidth="1"/>
    <col min="1540" max="1540" width="12.625" style="50" customWidth="1"/>
    <col min="1541" max="1541" width="18.875" style="50" customWidth="1"/>
    <col min="1542" max="1542" width="10.125" style="50" customWidth="1"/>
    <col min="1543" max="1543" width="9.5" style="50" customWidth="1"/>
    <col min="1544" max="1544" width="9.625" style="50" customWidth="1"/>
    <col min="1545" max="1545" width="9.75" style="50" customWidth="1"/>
    <col min="1546" max="1546" width="10.5" style="50" customWidth="1"/>
    <col min="1547" max="1547" width="9" style="50" customWidth="1"/>
    <col min="1548" max="1548" width="7.5" style="50" customWidth="1"/>
    <col min="1549" max="1793" width="9" style="50"/>
    <col min="1794" max="1794" width="4.5" style="50" customWidth="1"/>
    <col min="1795" max="1795" width="16.375" style="50" customWidth="1"/>
    <col min="1796" max="1796" width="12.625" style="50" customWidth="1"/>
    <col min="1797" max="1797" width="18.875" style="50" customWidth="1"/>
    <col min="1798" max="1798" width="10.125" style="50" customWidth="1"/>
    <col min="1799" max="1799" width="9.5" style="50" customWidth="1"/>
    <col min="1800" max="1800" width="9.625" style="50" customWidth="1"/>
    <col min="1801" max="1801" width="9.75" style="50" customWidth="1"/>
    <col min="1802" max="1802" width="10.5" style="50" customWidth="1"/>
    <col min="1803" max="1803" width="9" style="50" customWidth="1"/>
    <col min="1804" max="1804" width="7.5" style="50" customWidth="1"/>
    <col min="1805" max="2049" width="9" style="50"/>
    <col min="2050" max="2050" width="4.5" style="50" customWidth="1"/>
    <col min="2051" max="2051" width="16.375" style="50" customWidth="1"/>
    <col min="2052" max="2052" width="12.625" style="50" customWidth="1"/>
    <col min="2053" max="2053" width="18.875" style="50" customWidth="1"/>
    <col min="2054" max="2054" width="10.125" style="50" customWidth="1"/>
    <col min="2055" max="2055" width="9.5" style="50" customWidth="1"/>
    <col min="2056" max="2056" width="9.625" style="50" customWidth="1"/>
    <col min="2057" max="2057" width="9.75" style="50" customWidth="1"/>
    <col min="2058" max="2058" width="10.5" style="50" customWidth="1"/>
    <col min="2059" max="2059" width="9" style="50" customWidth="1"/>
    <col min="2060" max="2060" width="7.5" style="50" customWidth="1"/>
    <col min="2061" max="2305" width="9" style="50"/>
    <col min="2306" max="2306" width="4.5" style="50" customWidth="1"/>
    <col min="2307" max="2307" width="16.375" style="50" customWidth="1"/>
    <col min="2308" max="2308" width="12.625" style="50" customWidth="1"/>
    <col min="2309" max="2309" width="18.875" style="50" customWidth="1"/>
    <col min="2310" max="2310" width="10.125" style="50" customWidth="1"/>
    <col min="2311" max="2311" width="9.5" style="50" customWidth="1"/>
    <col min="2312" max="2312" width="9.625" style="50" customWidth="1"/>
    <col min="2313" max="2313" width="9.75" style="50" customWidth="1"/>
    <col min="2314" max="2314" width="10.5" style="50" customWidth="1"/>
    <col min="2315" max="2315" width="9" style="50" customWidth="1"/>
    <col min="2316" max="2316" width="7.5" style="50" customWidth="1"/>
    <col min="2317" max="2561" width="9" style="50"/>
    <col min="2562" max="2562" width="4.5" style="50" customWidth="1"/>
    <col min="2563" max="2563" width="16.375" style="50" customWidth="1"/>
    <col min="2564" max="2564" width="12.625" style="50" customWidth="1"/>
    <col min="2565" max="2565" width="18.875" style="50" customWidth="1"/>
    <col min="2566" max="2566" width="10.125" style="50" customWidth="1"/>
    <col min="2567" max="2567" width="9.5" style="50" customWidth="1"/>
    <col min="2568" max="2568" width="9.625" style="50" customWidth="1"/>
    <col min="2569" max="2569" width="9.75" style="50" customWidth="1"/>
    <col min="2570" max="2570" width="10.5" style="50" customWidth="1"/>
    <col min="2571" max="2571" width="9" style="50" customWidth="1"/>
    <col min="2572" max="2572" width="7.5" style="50" customWidth="1"/>
    <col min="2573" max="2817" width="9" style="50"/>
    <col min="2818" max="2818" width="4.5" style="50" customWidth="1"/>
    <col min="2819" max="2819" width="16.375" style="50" customWidth="1"/>
    <col min="2820" max="2820" width="12.625" style="50" customWidth="1"/>
    <col min="2821" max="2821" width="18.875" style="50" customWidth="1"/>
    <col min="2822" max="2822" width="10.125" style="50" customWidth="1"/>
    <col min="2823" max="2823" width="9.5" style="50" customWidth="1"/>
    <col min="2824" max="2824" width="9.625" style="50" customWidth="1"/>
    <col min="2825" max="2825" width="9.75" style="50" customWidth="1"/>
    <col min="2826" max="2826" width="10.5" style="50" customWidth="1"/>
    <col min="2827" max="2827" width="9" style="50" customWidth="1"/>
    <col min="2828" max="2828" width="7.5" style="50" customWidth="1"/>
    <col min="2829" max="3073" width="9" style="50"/>
    <col min="3074" max="3074" width="4.5" style="50" customWidth="1"/>
    <col min="3075" max="3075" width="16.375" style="50" customWidth="1"/>
    <col min="3076" max="3076" width="12.625" style="50" customWidth="1"/>
    <col min="3077" max="3077" width="18.875" style="50" customWidth="1"/>
    <col min="3078" max="3078" width="10.125" style="50" customWidth="1"/>
    <col min="3079" max="3079" width="9.5" style="50" customWidth="1"/>
    <col min="3080" max="3080" width="9.625" style="50" customWidth="1"/>
    <col min="3081" max="3081" width="9.75" style="50" customWidth="1"/>
    <col min="3082" max="3082" width="10.5" style="50" customWidth="1"/>
    <col min="3083" max="3083" width="9" style="50" customWidth="1"/>
    <col min="3084" max="3084" width="7.5" style="50" customWidth="1"/>
    <col min="3085" max="3329" width="9" style="50"/>
    <col min="3330" max="3330" width="4.5" style="50" customWidth="1"/>
    <col min="3331" max="3331" width="16.375" style="50" customWidth="1"/>
    <col min="3332" max="3332" width="12.625" style="50" customWidth="1"/>
    <col min="3333" max="3333" width="18.875" style="50" customWidth="1"/>
    <col min="3334" max="3334" width="10.125" style="50" customWidth="1"/>
    <col min="3335" max="3335" width="9.5" style="50" customWidth="1"/>
    <col min="3336" max="3336" width="9.625" style="50" customWidth="1"/>
    <col min="3337" max="3337" width="9.75" style="50" customWidth="1"/>
    <col min="3338" max="3338" width="10.5" style="50" customWidth="1"/>
    <col min="3339" max="3339" width="9" style="50" customWidth="1"/>
    <col min="3340" max="3340" width="7.5" style="50" customWidth="1"/>
    <col min="3341" max="3585" width="9" style="50"/>
    <col min="3586" max="3586" width="4.5" style="50" customWidth="1"/>
    <col min="3587" max="3587" width="16.375" style="50" customWidth="1"/>
    <col min="3588" max="3588" width="12.625" style="50" customWidth="1"/>
    <col min="3589" max="3589" width="18.875" style="50" customWidth="1"/>
    <col min="3590" max="3590" width="10.125" style="50" customWidth="1"/>
    <col min="3591" max="3591" width="9.5" style="50" customWidth="1"/>
    <col min="3592" max="3592" width="9.625" style="50" customWidth="1"/>
    <col min="3593" max="3593" width="9.75" style="50" customWidth="1"/>
    <col min="3594" max="3594" width="10.5" style="50" customWidth="1"/>
    <col min="3595" max="3595" width="9" style="50" customWidth="1"/>
    <col min="3596" max="3596" width="7.5" style="50" customWidth="1"/>
    <col min="3597" max="3841" width="9" style="50"/>
    <col min="3842" max="3842" width="4.5" style="50" customWidth="1"/>
    <col min="3843" max="3843" width="16.375" style="50" customWidth="1"/>
    <col min="3844" max="3844" width="12.625" style="50" customWidth="1"/>
    <col min="3845" max="3845" width="18.875" style="50" customWidth="1"/>
    <col min="3846" max="3846" width="10.125" style="50" customWidth="1"/>
    <col min="3847" max="3847" width="9.5" style="50" customWidth="1"/>
    <col min="3848" max="3848" width="9.625" style="50" customWidth="1"/>
    <col min="3849" max="3849" width="9.75" style="50" customWidth="1"/>
    <col min="3850" max="3850" width="10.5" style="50" customWidth="1"/>
    <col min="3851" max="3851" width="9" style="50" customWidth="1"/>
    <col min="3852" max="3852" width="7.5" style="50" customWidth="1"/>
    <col min="3853" max="4097" width="9" style="50"/>
    <col min="4098" max="4098" width="4.5" style="50" customWidth="1"/>
    <col min="4099" max="4099" width="16.375" style="50" customWidth="1"/>
    <col min="4100" max="4100" width="12.625" style="50" customWidth="1"/>
    <col min="4101" max="4101" width="18.875" style="50" customWidth="1"/>
    <col min="4102" max="4102" width="10.125" style="50" customWidth="1"/>
    <col min="4103" max="4103" width="9.5" style="50" customWidth="1"/>
    <col min="4104" max="4104" width="9.625" style="50" customWidth="1"/>
    <col min="4105" max="4105" width="9.75" style="50" customWidth="1"/>
    <col min="4106" max="4106" width="10.5" style="50" customWidth="1"/>
    <col min="4107" max="4107" width="9" style="50" customWidth="1"/>
    <col min="4108" max="4108" width="7.5" style="50" customWidth="1"/>
    <col min="4109" max="4353" width="9" style="50"/>
    <col min="4354" max="4354" width="4.5" style="50" customWidth="1"/>
    <col min="4355" max="4355" width="16.375" style="50" customWidth="1"/>
    <col min="4356" max="4356" width="12.625" style="50" customWidth="1"/>
    <col min="4357" max="4357" width="18.875" style="50" customWidth="1"/>
    <col min="4358" max="4358" width="10.125" style="50" customWidth="1"/>
    <col min="4359" max="4359" width="9.5" style="50" customWidth="1"/>
    <col min="4360" max="4360" width="9.625" style="50" customWidth="1"/>
    <col min="4361" max="4361" width="9.75" style="50" customWidth="1"/>
    <col min="4362" max="4362" width="10.5" style="50" customWidth="1"/>
    <col min="4363" max="4363" width="9" style="50" customWidth="1"/>
    <col min="4364" max="4364" width="7.5" style="50" customWidth="1"/>
    <col min="4365" max="4609" width="9" style="50"/>
    <col min="4610" max="4610" width="4.5" style="50" customWidth="1"/>
    <col min="4611" max="4611" width="16.375" style="50" customWidth="1"/>
    <col min="4612" max="4612" width="12.625" style="50" customWidth="1"/>
    <col min="4613" max="4613" width="18.875" style="50" customWidth="1"/>
    <col min="4614" max="4614" width="10.125" style="50" customWidth="1"/>
    <col min="4615" max="4615" width="9.5" style="50" customWidth="1"/>
    <col min="4616" max="4616" width="9.625" style="50" customWidth="1"/>
    <col min="4617" max="4617" width="9.75" style="50" customWidth="1"/>
    <col min="4618" max="4618" width="10.5" style="50" customWidth="1"/>
    <col min="4619" max="4619" width="9" style="50" customWidth="1"/>
    <col min="4620" max="4620" width="7.5" style="50" customWidth="1"/>
    <col min="4621" max="4865" width="9" style="50"/>
    <col min="4866" max="4866" width="4.5" style="50" customWidth="1"/>
    <col min="4867" max="4867" width="16.375" style="50" customWidth="1"/>
    <col min="4868" max="4868" width="12.625" style="50" customWidth="1"/>
    <col min="4869" max="4869" width="18.875" style="50" customWidth="1"/>
    <col min="4870" max="4870" width="10.125" style="50" customWidth="1"/>
    <col min="4871" max="4871" width="9.5" style="50" customWidth="1"/>
    <col min="4872" max="4872" width="9.625" style="50" customWidth="1"/>
    <col min="4873" max="4873" width="9.75" style="50" customWidth="1"/>
    <col min="4874" max="4874" width="10.5" style="50" customWidth="1"/>
    <col min="4875" max="4875" width="9" style="50" customWidth="1"/>
    <col min="4876" max="4876" width="7.5" style="50" customWidth="1"/>
    <col min="4877" max="5121" width="9" style="50"/>
    <col min="5122" max="5122" width="4.5" style="50" customWidth="1"/>
    <col min="5123" max="5123" width="16.375" style="50" customWidth="1"/>
    <col min="5124" max="5124" width="12.625" style="50" customWidth="1"/>
    <col min="5125" max="5125" width="18.875" style="50" customWidth="1"/>
    <col min="5126" max="5126" width="10.125" style="50" customWidth="1"/>
    <col min="5127" max="5127" width="9.5" style="50" customWidth="1"/>
    <col min="5128" max="5128" width="9.625" style="50" customWidth="1"/>
    <col min="5129" max="5129" width="9.75" style="50" customWidth="1"/>
    <col min="5130" max="5130" width="10.5" style="50" customWidth="1"/>
    <col min="5131" max="5131" width="9" style="50" customWidth="1"/>
    <col min="5132" max="5132" width="7.5" style="50" customWidth="1"/>
    <col min="5133" max="5377" width="9" style="50"/>
    <col min="5378" max="5378" width="4.5" style="50" customWidth="1"/>
    <col min="5379" max="5379" width="16.375" style="50" customWidth="1"/>
    <col min="5380" max="5380" width="12.625" style="50" customWidth="1"/>
    <col min="5381" max="5381" width="18.875" style="50" customWidth="1"/>
    <col min="5382" max="5382" width="10.125" style="50" customWidth="1"/>
    <col min="5383" max="5383" width="9.5" style="50" customWidth="1"/>
    <col min="5384" max="5384" width="9.625" style="50" customWidth="1"/>
    <col min="5385" max="5385" width="9.75" style="50" customWidth="1"/>
    <col min="5386" max="5386" width="10.5" style="50" customWidth="1"/>
    <col min="5387" max="5387" width="9" style="50" customWidth="1"/>
    <col min="5388" max="5388" width="7.5" style="50" customWidth="1"/>
    <col min="5389" max="5633" width="9" style="50"/>
    <col min="5634" max="5634" width="4.5" style="50" customWidth="1"/>
    <col min="5635" max="5635" width="16.375" style="50" customWidth="1"/>
    <col min="5636" max="5636" width="12.625" style="50" customWidth="1"/>
    <col min="5637" max="5637" width="18.875" style="50" customWidth="1"/>
    <col min="5638" max="5638" width="10.125" style="50" customWidth="1"/>
    <col min="5639" max="5639" width="9.5" style="50" customWidth="1"/>
    <col min="5640" max="5640" width="9.625" style="50" customWidth="1"/>
    <col min="5641" max="5641" width="9.75" style="50" customWidth="1"/>
    <col min="5642" max="5642" width="10.5" style="50" customWidth="1"/>
    <col min="5643" max="5643" width="9" style="50" customWidth="1"/>
    <col min="5644" max="5644" width="7.5" style="50" customWidth="1"/>
    <col min="5645" max="5889" width="9" style="50"/>
    <col min="5890" max="5890" width="4.5" style="50" customWidth="1"/>
    <col min="5891" max="5891" width="16.375" style="50" customWidth="1"/>
    <col min="5892" max="5892" width="12.625" style="50" customWidth="1"/>
    <col min="5893" max="5893" width="18.875" style="50" customWidth="1"/>
    <col min="5894" max="5894" width="10.125" style="50" customWidth="1"/>
    <col min="5895" max="5895" width="9.5" style="50" customWidth="1"/>
    <col min="5896" max="5896" width="9.625" style="50" customWidth="1"/>
    <col min="5897" max="5897" width="9.75" style="50" customWidth="1"/>
    <col min="5898" max="5898" width="10.5" style="50" customWidth="1"/>
    <col min="5899" max="5899" width="9" style="50" customWidth="1"/>
    <col min="5900" max="5900" width="7.5" style="50" customWidth="1"/>
    <col min="5901" max="6145" width="9" style="50"/>
    <col min="6146" max="6146" width="4.5" style="50" customWidth="1"/>
    <col min="6147" max="6147" width="16.375" style="50" customWidth="1"/>
    <col min="6148" max="6148" width="12.625" style="50" customWidth="1"/>
    <col min="6149" max="6149" width="18.875" style="50" customWidth="1"/>
    <col min="6150" max="6150" width="10.125" style="50" customWidth="1"/>
    <col min="6151" max="6151" width="9.5" style="50" customWidth="1"/>
    <col min="6152" max="6152" width="9.625" style="50" customWidth="1"/>
    <col min="6153" max="6153" width="9.75" style="50" customWidth="1"/>
    <col min="6154" max="6154" width="10.5" style="50" customWidth="1"/>
    <col min="6155" max="6155" width="9" style="50" customWidth="1"/>
    <col min="6156" max="6156" width="7.5" style="50" customWidth="1"/>
    <col min="6157" max="6401" width="9" style="50"/>
    <col min="6402" max="6402" width="4.5" style="50" customWidth="1"/>
    <col min="6403" max="6403" width="16.375" style="50" customWidth="1"/>
    <col min="6404" max="6404" width="12.625" style="50" customWidth="1"/>
    <col min="6405" max="6405" width="18.875" style="50" customWidth="1"/>
    <col min="6406" max="6406" width="10.125" style="50" customWidth="1"/>
    <col min="6407" max="6407" width="9.5" style="50" customWidth="1"/>
    <col min="6408" max="6408" width="9.625" style="50" customWidth="1"/>
    <col min="6409" max="6409" width="9.75" style="50" customWidth="1"/>
    <col min="6410" max="6410" width="10.5" style="50" customWidth="1"/>
    <col min="6411" max="6411" width="9" style="50" customWidth="1"/>
    <col min="6412" max="6412" width="7.5" style="50" customWidth="1"/>
    <col min="6413" max="6657" width="9" style="50"/>
    <col min="6658" max="6658" width="4.5" style="50" customWidth="1"/>
    <col min="6659" max="6659" width="16.375" style="50" customWidth="1"/>
    <col min="6660" max="6660" width="12.625" style="50" customWidth="1"/>
    <col min="6661" max="6661" width="18.875" style="50" customWidth="1"/>
    <col min="6662" max="6662" width="10.125" style="50" customWidth="1"/>
    <col min="6663" max="6663" width="9.5" style="50" customWidth="1"/>
    <col min="6664" max="6664" width="9.625" style="50" customWidth="1"/>
    <col min="6665" max="6665" width="9.75" style="50" customWidth="1"/>
    <col min="6666" max="6666" width="10.5" style="50" customWidth="1"/>
    <col min="6667" max="6667" width="9" style="50" customWidth="1"/>
    <col min="6668" max="6668" width="7.5" style="50" customWidth="1"/>
    <col min="6669" max="6913" width="9" style="50"/>
    <col min="6914" max="6914" width="4.5" style="50" customWidth="1"/>
    <col min="6915" max="6915" width="16.375" style="50" customWidth="1"/>
    <col min="6916" max="6916" width="12.625" style="50" customWidth="1"/>
    <col min="6917" max="6917" width="18.875" style="50" customWidth="1"/>
    <col min="6918" max="6918" width="10.125" style="50" customWidth="1"/>
    <col min="6919" max="6919" width="9.5" style="50" customWidth="1"/>
    <col min="6920" max="6920" width="9.625" style="50" customWidth="1"/>
    <col min="6921" max="6921" width="9.75" style="50" customWidth="1"/>
    <col min="6922" max="6922" width="10.5" style="50" customWidth="1"/>
    <col min="6923" max="6923" width="9" style="50" customWidth="1"/>
    <col min="6924" max="6924" width="7.5" style="50" customWidth="1"/>
    <col min="6925" max="7169" width="9" style="50"/>
    <col min="7170" max="7170" width="4.5" style="50" customWidth="1"/>
    <col min="7171" max="7171" width="16.375" style="50" customWidth="1"/>
    <col min="7172" max="7172" width="12.625" style="50" customWidth="1"/>
    <col min="7173" max="7173" width="18.875" style="50" customWidth="1"/>
    <col min="7174" max="7174" width="10.125" style="50" customWidth="1"/>
    <col min="7175" max="7175" width="9.5" style="50" customWidth="1"/>
    <col min="7176" max="7176" width="9.625" style="50" customWidth="1"/>
    <col min="7177" max="7177" width="9.75" style="50" customWidth="1"/>
    <col min="7178" max="7178" width="10.5" style="50" customWidth="1"/>
    <col min="7179" max="7179" width="9" style="50" customWidth="1"/>
    <col min="7180" max="7180" width="7.5" style="50" customWidth="1"/>
    <col min="7181" max="7425" width="9" style="50"/>
    <col min="7426" max="7426" width="4.5" style="50" customWidth="1"/>
    <col min="7427" max="7427" width="16.375" style="50" customWidth="1"/>
    <col min="7428" max="7428" width="12.625" style="50" customWidth="1"/>
    <col min="7429" max="7429" width="18.875" style="50" customWidth="1"/>
    <col min="7430" max="7430" width="10.125" style="50" customWidth="1"/>
    <col min="7431" max="7431" width="9.5" style="50" customWidth="1"/>
    <col min="7432" max="7432" width="9.625" style="50" customWidth="1"/>
    <col min="7433" max="7433" width="9.75" style="50" customWidth="1"/>
    <col min="7434" max="7434" width="10.5" style="50" customWidth="1"/>
    <col min="7435" max="7435" width="9" style="50" customWidth="1"/>
    <col min="7436" max="7436" width="7.5" style="50" customWidth="1"/>
    <col min="7437" max="7681" width="9" style="50"/>
    <col min="7682" max="7682" width="4.5" style="50" customWidth="1"/>
    <col min="7683" max="7683" width="16.375" style="50" customWidth="1"/>
    <col min="7684" max="7684" width="12.625" style="50" customWidth="1"/>
    <col min="7685" max="7685" width="18.875" style="50" customWidth="1"/>
    <col min="7686" max="7686" width="10.125" style="50" customWidth="1"/>
    <col min="7687" max="7687" width="9.5" style="50" customWidth="1"/>
    <col min="7688" max="7688" width="9.625" style="50" customWidth="1"/>
    <col min="7689" max="7689" width="9.75" style="50" customWidth="1"/>
    <col min="7690" max="7690" width="10.5" style="50" customWidth="1"/>
    <col min="7691" max="7691" width="9" style="50" customWidth="1"/>
    <col min="7692" max="7692" width="7.5" style="50" customWidth="1"/>
    <col min="7693" max="7937" width="9" style="50"/>
    <col min="7938" max="7938" width="4.5" style="50" customWidth="1"/>
    <col min="7939" max="7939" width="16.375" style="50" customWidth="1"/>
    <col min="7940" max="7940" width="12.625" style="50" customWidth="1"/>
    <col min="7941" max="7941" width="18.875" style="50" customWidth="1"/>
    <col min="7942" max="7942" width="10.125" style="50" customWidth="1"/>
    <col min="7943" max="7943" width="9.5" style="50" customWidth="1"/>
    <col min="7944" max="7944" width="9.625" style="50" customWidth="1"/>
    <col min="7945" max="7945" width="9.75" style="50" customWidth="1"/>
    <col min="7946" max="7946" width="10.5" style="50" customWidth="1"/>
    <col min="7947" max="7947" width="9" style="50" customWidth="1"/>
    <col min="7948" max="7948" width="7.5" style="50" customWidth="1"/>
    <col min="7949" max="8193" width="9" style="50"/>
    <col min="8194" max="8194" width="4.5" style="50" customWidth="1"/>
    <col min="8195" max="8195" width="16.375" style="50" customWidth="1"/>
    <col min="8196" max="8196" width="12.625" style="50" customWidth="1"/>
    <col min="8197" max="8197" width="18.875" style="50" customWidth="1"/>
    <col min="8198" max="8198" width="10.125" style="50" customWidth="1"/>
    <col min="8199" max="8199" width="9.5" style="50" customWidth="1"/>
    <col min="8200" max="8200" width="9.625" style="50" customWidth="1"/>
    <col min="8201" max="8201" width="9.75" style="50" customWidth="1"/>
    <col min="8202" max="8202" width="10.5" style="50" customWidth="1"/>
    <col min="8203" max="8203" width="9" style="50" customWidth="1"/>
    <col min="8204" max="8204" width="7.5" style="50" customWidth="1"/>
    <col min="8205" max="8449" width="9" style="50"/>
    <col min="8450" max="8450" width="4.5" style="50" customWidth="1"/>
    <col min="8451" max="8451" width="16.375" style="50" customWidth="1"/>
    <col min="8452" max="8452" width="12.625" style="50" customWidth="1"/>
    <col min="8453" max="8453" width="18.875" style="50" customWidth="1"/>
    <col min="8454" max="8454" width="10.125" style="50" customWidth="1"/>
    <col min="8455" max="8455" width="9.5" style="50" customWidth="1"/>
    <col min="8456" max="8456" width="9.625" style="50" customWidth="1"/>
    <col min="8457" max="8457" width="9.75" style="50" customWidth="1"/>
    <col min="8458" max="8458" width="10.5" style="50" customWidth="1"/>
    <col min="8459" max="8459" width="9" style="50" customWidth="1"/>
    <col min="8460" max="8460" width="7.5" style="50" customWidth="1"/>
    <col min="8461" max="8705" width="9" style="50"/>
    <col min="8706" max="8706" width="4.5" style="50" customWidth="1"/>
    <col min="8707" max="8707" width="16.375" style="50" customWidth="1"/>
    <col min="8708" max="8708" width="12.625" style="50" customWidth="1"/>
    <col min="8709" max="8709" width="18.875" style="50" customWidth="1"/>
    <col min="8710" max="8710" width="10.125" style="50" customWidth="1"/>
    <col min="8711" max="8711" width="9.5" style="50" customWidth="1"/>
    <col min="8712" max="8712" width="9.625" style="50" customWidth="1"/>
    <col min="8713" max="8713" width="9.75" style="50" customWidth="1"/>
    <col min="8714" max="8714" width="10.5" style="50" customWidth="1"/>
    <col min="8715" max="8715" width="9" style="50" customWidth="1"/>
    <col min="8716" max="8716" width="7.5" style="50" customWidth="1"/>
    <col min="8717" max="8961" width="9" style="50"/>
    <col min="8962" max="8962" width="4.5" style="50" customWidth="1"/>
    <col min="8963" max="8963" width="16.375" style="50" customWidth="1"/>
    <col min="8964" max="8964" width="12.625" style="50" customWidth="1"/>
    <col min="8965" max="8965" width="18.875" style="50" customWidth="1"/>
    <col min="8966" max="8966" width="10.125" style="50" customWidth="1"/>
    <col min="8967" max="8967" width="9.5" style="50" customWidth="1"/>
    <col min="8968" max="8968" width="9.625" style="50" customWidth="1"/>
    <col min="8969" max="8969" width="9.75" style="50" customWidth="1"/>
    <col min="8970" max="8970" width="10.5" style="50" customWidth="1"/>
    <col min="8971" max="8971" width="9" style="50" customWidth="1"/>
    <col min="8972" max="8972" width="7.5" style="50" customWidth="1"/>
    <col min="8973" max="9217" width="9" style="50"/>
    <col min="9218" max="9218" width="4.5" style="50" customWidth="1"/>
    <col min="9219" max="9219" width="16.375" style="50" customWidth="1"/>
    <col min="9220" max="9220" width="12.625" style="50" customWidth="1"/>
    <col min="9221" max="9221" width="18.875" style="50" customWidth="1"/>
    <col min="9222" max="9222" width="10.125" style="50" customWidth="1"/>
    <col min="9223" max="9223" width="9.5" style="50" customWidth="1"/>
    <col min="9224" max="9224" width="9.625" style="50" customWidth="1"/>
    <col min="9225" max="9225" width="9.75" style="50" customWidth="1"/>
    <col min="9226" max="9226" width="10.5" style="50" customWidth="1"/>
    <col min="9227" max="9227" width="9" style="50" customWidth="1"/>
    <col min="9228" max="9228" width="7.5" style="50" customWidth="1"/>
    <col min="9229" max="9473" width="9" style="50"/>
    <col min="9474" max="9474" width="4.5" style="50" customWidth="1"/>
    <col min="9475" max="9475" width="16.375" style="50" customWidth="1"/>
    <col min="9476" max="9476" width="12.625" style="50" customWidth="1"/>
    <col min="9477" max="9477" width="18.875" style="50" customWidth="1"/>
    <col min="9478" max="9478" width="10.125" style="50" customWidth="1"/>
    <col min="9479" max="9479" width="9.5" style="50" customWidth="1"/>
    <col min="9480" max="9480" width="9.625" style="50" customWidth="1"/>
    <col min="9481" max="9481" width="9.75" style="50" customWidth="1"/>
    <col min="9482" max="9482" width="10.5" style="50" customWidth="1"/>
    <col min="9483" max="9483" width="9" style="50" customWidth="1"/>
    <col min="9484" max="9484" width="7.5" style="50" customWidth="1"/>
    <col min="9485" max="9729" width="9" style="50"/>
    <col min="9730" max="9730" width="4.5" style="50" customWidth="1"/>
    <col min="9731" max="9731" width="16.375" style="50" customWidth="1"/>
    <col min="9732" max="9732" width="12.625" style="50" customWidth="1"/>
    <col min="9733" max="9733" width="18.875" style="50" customWidth="1"/>
    <col min="9734" max="9734" width="10.125" style="50" customWidth="1"/>
    <col min="9735" max="9735" width="9.5" style="50" customWidth="1"/>
    <col min="9736" max="9736" width="9.625" style="50" customWidth="1"/>
    <col min="9737" max="9737" width="9.75" style="50" customWidth="1"/>
    <col min="9738" max="9738" width="10.5" style="50" customWidth="1"/>
    <col min="9739" max="9739" width="9" style="50" customWidth="1"/>
    <col min="9740" max="9740" width="7.5" style="50" customWidth="1"/>
    <col min="9741" max="9985" width="9" style="50"/>
    <col min="9986" max="9986" width="4.5" style="50" customWidth="1"/>
    <col min="9987" max="9987" width="16.375" style="50" customWidth="1"/>
    <col min="9988" max="9988" width="12.625" style="50" customWidth="1"/>
    <col min="9989" max="9989" width="18.875" style="50" customWidth="1"/>
    <col min="9990" max="9990" width="10.125" style="50" customWidth="1"/>
    <col min="9991" max="9991" width="9.5" style="50" customWidth="1"/>
    <col min="9992" max="9992" width="9.625" style="50" customWidth="1"/>
    <col min="9993" max="9993" width="9.75" style="50" customWidth="1"/>
    <col min="9994" max="9994" width="10.5" style="50" customWidth="1"/>
    <col min="9995" max="9995" width="9" style="50" customWidth="1"/>
    <col min="9996" max="9996" width="7.5" style="50" customWidth="1"/>
    <col min="9997" max="10241" width="9" style="50"/>
    <col min="10242" max="10242" width="4.5" style="50" customWidth="1"/>
    <col min="10243" max="10243" width="16.375" style="50" customWidth="1"/>
    <col min="10244" max="10244" width="12.625" style="50" customWidth="1"/>
    <col min="10245" max="10245" width="18.875" style="50" customWidth="1"/>
    <col min="10246" max="10246" width="10.125" style="50" customWidth="1"/>
    <col min="10247" max="10247" width="9.5" style="50" customWidth="1"/>
    <col min="10248" max="10248" width="9.625" style="50" customWidth="1"/>
    <col min="10249" max="10249" width="9.75" style="50" customWidth="1"/>
    <col min="10250" max="10250" width="10.5" style="50" customWidth="1"/>
    <col min="10251" max="10251" width="9" style="50" customWidth="1"/>
    <col min="10252" max="10252" width="7.5" style="50" customWidth="1"/>
    <col min="10253" max="10497" width="9" style="50"/>
    <col min="10498" max="10498" width="4.5" style="50" customWidth="1"/>
    <col min="10499" max="10499" width="16.375" style="50" customWidth="1"/>
    <col min="10500" max="10500" width="12.625" style="50" customWidth="1"/>
    <col min="10501" max="10501" width="18.875" style="50" customWidth="1"/>
    <col min="10502" max="10502" width="10.125" style="50" customWidth="1"/>
    <col min="10503" max="10503" width="9.5" style="50" customWidth="1"/>
    <col min="10504" max="10504" width="9.625" style="50" customWidth="1"/>
    <col min="10505" max="10505" width="9.75" style="50" customWidth="1"/>
    <col min="10506" max="10506" width="10.5" style="50" customWidth="1"/>
    <col min="10507" max="10507" width="9" style="50" customWidth="1"/>
    <col min="10508" max="10508" width="7.5" style="50" customWidth="1"/>
    <col min="10509" max="10753" width="9" style="50"/>
    <col min="10754" max="10754" width="4.5" style="50" customWidth="1"/>
    <col min="10755" max="10755" width="16.375" style="50" customWidth="1"/>
    <col min="10756" max="10756" width="12.625" style="50" customWidth="1"/>
    <col min="10757" max="10757" width="18.875" style="50" customWidth="1"/>
    <col min="10758" max="10758" width="10.125" style="50" customWidth="1"/>
    <col min="10759" max="10759" width="9.5" style="50" customWidth="1"/>
    <col min="10760" max="10760" width="9.625" style="50" customWidth="1"/>
    <col min="10761" max="10761" width="9.75" style="50" customWidth="1"/>
    <col min="10762" max="10762" width="10.5" style="50" customWidth="1"/>
    <col min="10763" max="10763" width="9" style="50" customWidth="1"/>
    <col min="10764" max="10764" width="7.5" style="50" customWidth="1"/>
    <col min="10765" max="11009" width="9" style="50"/>
    <col min="11010" max="11010" width="4.5" style="50" customWidth="1"/>
    <col min="11011" max="11011" width="16.375" style="50" customWidth="1"/>
    <col min="11012" max="11012" width="12.625" style="50" customWidth="1"/>
    <col min="11013" max="11013" width="18.875" style="50" customWidth="1"/>
    <col min="11014" max="11014" width="10.125" style="50" customWidth="1"/>
    <col min="11015" max="11015" width="9.5" style="50" customWidth="1"/>
    <col min="11016" max="11016" width="9.625" style="50" customWidth="1"/>
    <col min="11017" max="11017" width="9.75" style="50" customWidth="1"/>
    <col min="11018" max="11018" width="10.5" style="50" customWidth="1"/>
    <col min="11019" max="11019" width="9" style="50" customWidth="1"/>
    <col min="11020" max="11020" width="7.5" style="50" customWidth="1"/>
    <col min="11021" max="11265" width="9" style="50"/>
    <col min="11266" max="11266" width="4.5" style="50" customWidth="1"/>
    <col min="11267" max="11267" width="16.375" style="50" customWidth="1"/>
    <col min="11268" max="11268" width="12.625" style="50" customWidth="1"/>
    <col min="11269" max="11269" width="18.875" style="50" customWidth="1"/>
    <col min="11270" max="11270" width="10.125" style="50" customWidth="1"/>
    <col min="11271" max="11271" width="9.5" style="50" customWidth="1"/>
    <col min="11272" max="11272" width="9.625" style="50" customWidth="1"/>
    <col min="11273" max="11273" width="9.75" style="50" customWidth="1"/>
    <col min="11274" max="11274" width="10.5" style="50" customWidth="1"/>
    <col min="11275" max="11275" width="9" style="50" customWidth="1"/>
    <col min="11276" max="11276" width="7.5" style="50" customWidth="1"/>
    <col min="11277" max="11521" width="9" style="50"/>
    <col min="11522" max="11522" width="4.5" style="50" customWidth="1"/>
    <col min="11523" max="11523" width="16.375" style="50" customWidth="1"/>
    <col min="11524" max="11524" width="12.625" style="50" customWidth="1"/>
    <col min="11525" max="11525" width="18.875" style="50" customWidth="1"/>
    <col min="11526" max="11526" width="10.125" style="50" customWidth="1"/>
    <col min="11527" max="11527" width="9.5" style="50" customWidth="1"/>
    <col min="11528" max="11528" width="9.625" style="50" customWidth="1"/>
    <col min="11529" max="11529" width="9.75" style="50" customWidth="1"/>
    <col min="11530" max="11530" width="10.5" style="50" customWidth="1"/>
    <col min="11531" max="11531" width="9" style="50" customWidth="1"/>
    <col min="11532" max="11532" width="7.5" style="50" customWidth="1"/>
    <col min="11533" max="11777" width="9" style="50"/>
    <col min="11778" max="11778" width="4.5" style="50" customWidth="1"/>
    <col min="11779" max="11779" width="16.375" style="50" customWidth="1"/>
    <col min="11780" max="11780" width="12.625" style="50" customWidth="1"/>
    <col min="11781" max="11781" width="18.875" style="50" customWidth="1"/>
    <col min="11782" max="11782" width="10.125" style="50" customWidth="1"/>
    <col min="11783" max="11783" width="9.5" style="50" customWidth="1"/>
    <col min="11784" max="11784" width="9.625" style="50" customWidth="1"/>
    <col min="11785" max="11785" width="9.75" style="50" customWidth="1"/>
    <col min="11786" max="11786" width="10.5" style="50" customWidth="1"/>
    <col min="11787" max="11787" width="9" style="50" customWidth="1"/>
    <col min="11788" max="11788" width="7.5" style="50" customWidth="1"/>
    <col min="11789" max="12033" width="9" style="50"/>
    <col min="12034" max="12034" width="4.5" style="50" customWidth="1"/>
    <col min="12035" max="12035" width="16.375" style="50" customWidth="1"/>
    <col min="12036" max="12036" width="12.625" style="50" customWidth="1"/>
    <col min="12037" max="12037" width="18.875" style="50" customWidth="1"/>
    <col min="12038" max="12038" width="10.125" style="50" customWidth="1"/>
    <col min="12039" max="12039" width="9.5" style="50" customWidth="1"/>
    <col min="12040" max="12040" width="9.625" style="50" customWidth="1"/>
    <col min="12041" max="12041" width="9.75" style="50" customWidth="1"/>
    <col min="12042" max="12042" width="10.5" style="50" customWidth="1"/>
    <col min="12043" max="12043" width="9" style="50" customWidth="1"/>
    <col min="12044" max="12044" width="7.5" style="50" customWidth="1"/>
    <col min="12045" max="12289" width="9" style="50"/>
    <col min="12290" max="12290" width="4.5" style="50" customWidth="1"/>
    <col min="12291" max="12291" width="16.375" style="50" customWidth="1"/>
    <col min="12292" max="12292" width="12.625" style="50" customWidth="1"/>
    <col min="12293" max="12293" width="18.875" style="50" customWidth="1"/>
    <col min="12294" max="12294" width="10.125" style="50" customWidth="1"/>
    <col min="12295" max="12295" width="9.5" style="50" customWidth="1"/>
    <col min="12296" max="12296" width="9.625" style="50" customWidth="1"/>
    <col min="12297" max="12297" width="9.75" style="50" customWidth="1"/>
    <col min="12298" max="12298" width="10.5" style="50" customWidth="1"/>
    <col min="12299" max="12299" width="9" style="50" customWidth="1"/>
    <col min="12300" max="12300" width="7.5" style="50" customWidth="1"/>
    <col min="12301" max="12545" width="9" style="50"/>
    <col min="12546" max="12546" width="4.5" style="50" customWidth="1"/>
    <col min="12547" max="12547" width="16.375" style="50" customWidth="1"/>
    <col min="12548" max="12548" width="12.625" style="50" customWidth="1"/>
    <col min="12549" max="12549" width="18.875" style="50" customWidth="1"/>
    <col min="12550" max="12550" width="10.125" style="50" customWidth="1"/>
    <col min="12551" max="12551" width="9.5" style="50" customWidth="1"/>
    <col min="12552" max="12552" width="9.625" style="50" customWidth="1"/>
    <col min="12553" max="12553" width="9.75" style="50" customWidth="1"/>
    <col min="12554" max="12554" width="10.5" style="50" customWidth="1"/>
    <col min="12555" max="12555" width="9" style="50" customWidth="1"/>
    <col min="12556" max="12556" width="7.5" style="50" customWidth="1"/>
    <col min="12557" max="12801" width="9" style="50"/>
    <col min="12802" max="12802" width="4.5" style="50" customWidth="1"/>
    <col min="12803" max="12803" width="16.375" style="50" customWidth="1"/>
    <col min="12804" max="12804" width="12.625" style="50" customWidth="1"/>
    <col min="12805" max="12805" width="18.875" style="50" customWidth="1"/>
    <col min="12806" max="12806" width="10.125" style="50" customWidth="1"/>
    <col min="12807" max="12807" width="9.5" style="50" customWidth="1"/>
    <col min="12808" max="12808" width="9.625" style="50" customWidth="1"/>
    <col min="12809" max="12809" width="9.75" style="50" customWidth="1"/>
    <col min="12810" max="12810" width="10.5" style="50" customWidth="1"/>
    <col min="12811" max="12811" width="9" style="50" customWidth="1"/>
    <col min="12812" max="12812" width="7.5" style="50" customWidth="1"/>
    <col min="12813" max="13057" width="9" style="50"/>
    <col min="13058" max="13058" width="4.5" style="50" customWidth="1"/>
    <col min="13059" max="13059" width="16.375" style="50" customWidth="1"/>
    <col min="13060" max="13060" width="12.625" style="50" customWidth="1"/>
    <col min="13061" max="13061" width="18.875" style="50" customWidth="1"/>
    <col min="13062" max="13062" width="10.125" style="50" customWidth="1"/>
    <col min="13063" max="13063" width="9.5" style="50" customWidth="1"/>
    <col min="13064" max="13064" width="9.625" style="50" customWidth="1"/>
    <col min="13065" max="13065" width="9.75" style="50" customWidth="1"/>
    <col min="13066" max="13066" width="10.5" style="50" customWidth="1"/>
    <col min="13067" max="13067" width="9" style="50" customWidth="1"/>
    <col min="13068" max="13068" width="7.5" style="50" customWidth="1"/>
    <col min="13069" max="13313" width="9" style="50"/>
    <col min="13314" max="13314" width="4.5" style="50" customWidth="1"/>
    <col min="13315" max="13315" width="16.375" style="50" customWidth="1"/>
    <col min="13316" max="13316" width="12.625" style="50" customWidth="1"/>
    <col min="13317" max="13317" width="18.875" style="50" customWidth="1"/>
    <col min="13318" max="13318" width="10.125" style="50" customWidth="1"/>
    <col min="13319" max="13319" width="9.5" style="50" customWidth="1"/>
    <col min="13320" max="13320" width="9.625" style="50" customWidth="1"/>
    <col min="13321" max="13321" width="9.75" style="50" customWidth="1"/>
    <col min="13322" max="13322" width="10.5" style="50" customWidth="1"/>
    <col min="13323" max="13323" width="9" style="50" customWidth="1"/>
    <col min="13324" max="13324" width="7.5" style="50" customWidth="1"/>
    <col min="13325" max="13569" width="9" style="50"/>
    <col min="13570" max="13570" width="4.5" style="50" customWidth="1"/>
    <col min="13571" max="13571" width="16.375" style="50" customWidth="1"/>
    <col min="13572" max="13572" width="12.625" style="50" customWidth="1"/>
    <col min="13573" max="13573" width="18.875" style="50" customWidth="1"/>
    <col min="13574" max="13574" width="10.125" style="50" customWidth="1"/>
    <col min="13575" max="13575" width="9.5" style="50" customWidth="1"/>
    <col min="13576" max="13576" width="9.625" style="50" customWidth="1"/>
    <col min="13577" max="13577" width="9.75" style="50" customWidth="1"/>
    <col min="13578" max="13578" width="10.5" style="50" customWidth="1"/>
    <col min="13579" max="13579" width="9" style="50" customWidth="1"/>
    <col min="13580" max="13580" width="7.5" style="50" customWidth="1"/>
    <col min="13581" max="13825" width="9" style="50"/>
    <col min="13826" max="13826" width="4.5" style="50" customWidth="1"/>
    <col min="13827" max="13827" width="16.375" style="50" customWidth="1"/>
    <col min="13828" max="13828" width="12.625" style="50" customWidth="1"/>
    <col min="13829" max="13829" width="18.875" style="50" customWidth="1"/>
    <col min="13830" max="13830" width="10.125" style="50" customWidth="1"/>
    <col min="13831" max="13831" width="9.5" style="50" customWidth="1"/>
    <col min="13832" max="13832" width="9.625" style="50" customWidth="1"/>
    <col min="13833" max="13833" width="9.75" style="50" customWidth="1"/>
    <col min="13834" max="13834" width="10.5" style="50" customWidth="1"/>
    <col min="13835" max="13835" width="9" style="50" customWidth="1"/>
    <col min="13836" max="13836" width="7.5" style="50" customWidth="1"/>
    <col min="13837" max="14081" width="9" style="50"/>
    <col min="14082" max="14082" width="4.5" style="50" customWidth="1"/>
    <col min="14083" max="14083" width="16.375" style="50" customWidth="1"/>
    <col min="14084" max="14084" width="12.625" style="50" customWidth="1"/>
    <col min="14085" max="14085" width="18.875" style="50" customWidth="1"/>
    <col min="14086" max="14086" width="10.125" style="50" customWidth="1"/>
    <col min="14087" max="14087" width="9.5" style="50" customWidth="1"/>
    <col min="14088" max="14088" width="9.625" style="50" customWidth="1"/>
    <col min="14089" max="14089" width="9.75" style="50" customWidth="1"/>
    <col min="14090" max="14090" width="10.5" style="50" customWidth="1"/>
    <col min="14091" max="14091" width="9" style="50" customWidth="1"/>
    <col min="14092" max="14092" width="7.5" style="50" customWidth="1"/>
    <col min="14093" max="14337" width="9" style="50"/>
    <col min="14338" max="14338" width="4.5" style="50" customWidth="1"/>
    <col min="14339" max="14339" width="16.375" style="50" customWidth="1"/>
    <col min="14340" max="14340" width="12.625" style="50" customWidth="1"/>
    <col min="14341" max="14341" width="18.875" style="50" customWidth="1"/>
    <col min="14342" max="14342" width="10.125" style="50" customWidth="1"/>
    <col min="14343" max="14343" width="9.5" style="50" customWidth="1"/>
    <col min="14344" max="14344" width="9.625" style="50" customWidth="1"/>
    <col min="14345" max="14345" width="9.75" style="50" customWidth="1"/>
    <col min="14346" max="14346" width="10.5" style="50" customWidth="1"/>
    <col min="14347" max="14347" width="9" style="50" customWidth="1"/>
    <col min="14348" max="14348" width="7.5" style="50" customWidth="1"/>
    <col min="14349" max="14593" width="9" style="50"/>
    <col min="14594" max="14594" width="4.5" style="50" customWidth="1"/>
    <col min="14595" max="14595" width="16.375" style="50" customWidth="1"/>
    <col min="14596" max="14596" width="12.625" style="50" customWidth="1"/>
    <col min="14597" max="14597" width="18.875" style="50" customWidth="1"/>
    <col min="14598" max="14598" width="10.125" style="50" customWidth="1"/>
    <col min="14599" max="14599" width="9.5" style="50" customWidth="1"/>
    <col min="14600" max="14600" width="9.625" style="50" customWidth="1"/>
    <col min="14601" max="14601" width="9.75" style="50" customWidth="1"/>
    <col min="14602" max="14602" width="10.5" style="50" customWidth="1"/>
    <col min="14603" max="14603" width="9" style="50" customWidth="1"/>
    <col min="14604" max="14604" width="7.5" style="50" customWidth="1"/>
    <col min="14605" max="14849" width="9" style="50"/>
    <col min="14850" max="14850" width="4.5" style="50" customWidth="1"/>
    <col min="14851" max="14851" width="16.375" style="50" customWidth="1"/>
    <col min="14852" max="14852" width="12.625" style="50" customWidth="1"/>
    <col min="14853" max="14853" width="18.875" style="50" customWidth="1"/>
    <col min="14854" max="14854" width="10.125" style="50" customWidth="1"/>
    <col min="14855" max="14855" width="9.5" style="50" customWidth="1"/>
    <col min="14856" max="14856" width="9.625" style="50" customWidth="1"/>
    <col min="14857" max="14857" width="9.75" style="50" customWidth="1"/>
    <col min="14858" max="14858" width="10.5" style="50" customWidth="1"/>
    <col min="14859" max="14859" width="9" style="50" customWidth="1"/>
    <col min="14860" max="14860" width="7.5" style="50" customWidth="1"/>
    <col min="14861" max="15105" width="9" style="50"/>
    <col min="15106" max="15106" width="4.5" style="50" customWidth="1"/>
    <col min="15107" max="15107" width="16.375" style="50" customWidth="1"/>
    <col min="15108" max="15108" width="12.625" style="50" customWidth="1"/>
    <col min="15109" max="15109" width="18.875" style="50" customWidth="1"/>
    <col min="15110" max="15110" width="10.125" style="50" customWidth="1"/>
    <col min="15111" max="15111" width="9.5" style="50" customWidth="1"/>
    <col min="15112" max="15112" width="9.625" style="50" customWidth="1"/>
    <col min="15113" max="15113" width="9.75" style="50" customWidth="1"/>
    <col min="15114" max="15114" width="10.5" style="50" customWidth="1"/>
    <col min="15115" max="15115" width="9" style="50" customWidth="1"/>
    <col min="15116" max="15116" width="7.5" style="50" customWidth="1"/>
    <col min="15117" max="15361" width="9" style="50"/>
    <col min="15362" max="15362" width="4.5" style="50" customWidth="1"/>
    <col min="15363" max="15363" width="16.375" style="50" customWidth="1"/>
    <col min="15364" max="15364" width="12.625" style="50" customWidth="1"/>
    <col min="15365" max="15365" width="18.875" style="50" customWidth="1"/>
    <col min="15366" max="15366" width="10.125" style="50" customWidth="1"/>
    <col min="15367" max="15367" width="9.5" style="50" customWidth="1"/>
    <col min="15368" max="15368" width="9.625" style="50" customWidth="1"/>
    <col min="15369" max="15369" width="9.75" style="50" customWidth="1"/>
    <col min="15370" max="15370" width="10.5" style="50" customWidth="1"/>
    <col min="15371" max="15371" width="9" style="50" customWidth="1"/>
    <col min="15372" max="15372" width="7.5" style="50" customWidth="1"/>
    <col min="15373" max="15617" width="9" style="50"/>
    <col min="15618" max="15618" width="4.5" style="50" customWidth="1"/>
    <col min="15619" max="15619" width="16.375" style="50" customWidth="1"/>
    <col min="15620" max="15620" width="12.625" style="50" customWidth="1"/>
    <col min="15621" max="15621" width="18.875" style="50" customWidth="1"/>
    <col min="15622" max="15622" width="10.125" style="50" customWidth="1"/>
    <col min="15623" max="15623" width="9.5" style="50" customWidth="1"/>
    <col min="15624" max="15624" width="9.625" style="50" customWidth="1"/>
    <col min="15625" max="15625" width="9.75" style="50" customWidth="1"/>
    <col min="15626" max="15626" width="10.5" style="50" customWidth="1"/>
    <col min="15627" max="15627" width="9" style="50" customWidth="1"/>
    <col min="15628" max="15628" width="7.5" style="50" customWidth="1"/>
    <col min="15629" max="15873" width="9" style="50"/>
    <col min="15874" max="15874" width="4.5" style="50" customWidth="1"/>
    <col min="15875" max="15875" width="16.375" style="50" customWidth="1"/>
    <col min="15876" max="15876" width="12.625" style="50" customWidth="1"/>
    <col min="15877" max="15877" width="18.875" style="50" customWidth="1"/>
    <col min="15878" max="15878" width="10.125" style="50" customWidth="1"/>
    <col min="15879" max="15879" width="9.5" style="50" customWidth="1"/>
    <col min="15880" max="15880" width="9.625" style="50" customWidth="1"/>
    <col min="15881" max="15881" width="9.75" style="50" customWidth="1"/>
    <col min="15882" max="15882" width="10.5" style="50" customWidth="1"/>
    <col min="15883" max="15883" width="9" style="50" customWidth="1"/>
    <col min="15884" max="15884" width="7.5" style="50" customWidth="1"/>
    <col min="15885" max="16129" width="9" style="50"/>
    <col min="16130" max="16130" width="4.5" style="50" customWidth="1"/>
    <col min="16131" max="16131" width="16.375" style="50" customWidth="1"/>
    <col min="16132" max="16132" width="12.625" style="50" customWidth="1"/>
    <col min="16133" max="16133" width="18.875" style="50" customWidth="1"/>
    <col min="16134" max="16134" width="10.125" style="50" customWidth="1"/>
    <col min="16135" max="16135" width="9.5" style="50" customWidth="1"/>
    <col min="16136" max="16136" width="9.625" style="50" customWidth="1"/>
    <col min="16137" max="16137" width="9.75" style="50" customWidth="1"/>
    <col min="16138" max="16138" width="10.5" style="50" customWidth="1"/>
    <col min="16139" max="16139" width="9" style="50" customWidth="1"/>
    <col min="16140" max="16140" width="7.5" style="50" customWidth="1"/>
    <col min="16141" max="16384" width="9" style="50"/>
  </cols>
  <sheetData>
    <row r="1" spans="1:14" ht="20.25" x14ac:dyDescent="0.3">
      <c r="B1" s="227" t="s">
        <v>712</v>
      </c>
      <c r="E1" s="176"/>
      <c r="L1" s="228"/>
    </row>
    <row r="2" spans="1:14" x14ac:dyDescent="0.3">
      <c r="A2" s="405" t="s">
        <v>9</v>
      </c>
      <c r="B2" s="405" t="s">
        <v>10</v>
      </c>
      <c r="C2" s="204" t="s">
        <v>11</v>
      </c>
      <c r="D2" s="177" t="s">
        <v>12</v>
      </c>
      <c r="E2" s="416" t="s">
        <v>713</v>
      </c>
      <c r="F2" s="417"/>
      <c r="G2" s="417"/>
      <c r="H2" s="417"/>
      <c r="I2" s="418"/>
      <c r="J2" s="177" t="s">
        <v>14</v>
      </c>
      <c r="K2" s="419" t="s">
        <v>15</v>
      </c>
      <c r="L2" s="420" t="s">
        <v>16</v>
      </c>
    </row>
    <row r="3" spans="1:14" x14ac:dyDescent="0.3">
      <c r="A3" s="405"/>
      <c r="B3" s="405"/>
      <c r="C3" s="7" t="s">
        <v>17</v>
      </c>
      <c r="D3" s="197" t="s">
        <v>762</v>
      </c>
      <c r="E3" s="177">
        <v>2561</v>
      </c>
      <c r="F3" s="177">
        <v>2562</v>
      </c>
      <c r="G3" s="177">
        <v>2563</v>
      </c>
      <c r="H3" s="177">
        <v>2564</v>
      </c>
      <c r="I3" s="177">
        <v>2565</v>
      </c>
      <c r="J3" s="197" t="s">
        <v>19</v>
      </c>
      <c r="K3" s="419"/>
      <c r="L3" s="420"/>
    </row>
    <row r="4" spans="1:14" x14ac:dyDescent="0.3">
      <c r="A4" s="421"/>
      <c r="B4" s="421"/>
      <c r="C4" s="205"/>
      <c r="D4" s="178" t="s">
        <v>763</v>
      </c>
      <c r="E4" s="178" t="s">
        <v>20</v>
      </c>
      <c r="F4" s="178" t="s">
        <v>20</v>
      </c>
      <c r="G4" s="178" t="s">
        <v>20</v>
      </c>
      <c r="H4" s="178" t="s">
        <v>20</v>
      </c>
      <c r="I4" s="178" t="s">
        <v>20</v>
      </c>
      <c r="J4" s="229"/>
      <c r="K4" s="419"/>
      <c r="L4" s="424"/>
    </row>
    <row r="5" spans="1:14" x14ac:dyDescent="0.3">
      <c r="A5" s="51">
        <v>1</v>
      </c>
      <c r="B5" s="51" t="s">
        <v>714</v>
      </c>
      <c r="C5" s="51" t="s">
        <v>715</v>
      </c>
      <c r="D5" s="183" t="s">
        <v>261</v>
      </c>
      <c r="E5" s="35">
        <v>100000</v>
      </c>
      <c r="F5" s="41">
        <v>100000</v>
      </c>
      <c r="G5" s="41">
        <v>500000</v>
      </c>
      <c r="H5" s="41">
        <v>500000</v>
      </c>
      <c r="I5" s="41">
        <v>500000</v>
      </c>
      <c r="J5" s="51" t="s">
        <v>716</v>
      </c>
      <c r="K5" s="151" t="s">
        <v>717</v>
      </c>
      <c r="L5" s="41" t="s">
        <v>25</v>
      </c>
    </row>
    <row r="6" spans="1:14" x14ac:dyDescent="0.3">
      <c r="A6" s="152"/>
      <c r="B6" s="230" t="s">
        <v>718</v>
      </c>
      <c r="C6" s="152" t="s">
        <v>719</v>
      </c>
      <c r="D6" s="180"/>
      <c r="E6" s="163"/>
      <c r="F6" s="60"/>
      <c r="G6" s="60"/>
      <c r="H6" s="60"/>
      <c r="I6" s="60"/>
      <c r="J6" s="152" t="s">
        <v>720</v>
      </c>
      <c r="K6" s="179" t="s">
        <v>721</v>
      </c>
      <c r="L6" s="152"/>
    </row>
    <row r="7" spans="1:14" x14ac:dyDescent="0.3">
      <c r="A7" s="51">
        <v>2</v>
      </c>
      <c r="B7" s="51" t="s">
        <v>722</v>
      </c>
      <c r="C7" s="179" t="s">
        <v>611</v>
      </c>
      <c r="D7" s="189" t="s">
        <v>723</v>
      </c>
      <c r="E7" s="231">
        <v>1000000</v>
      </c>
      <c r="F7" s="231"/>
      <c r="G7" s="231"/>
      <c r="H7" s="231"/>
      <c r="I7" s="231"/>
      <c r="J7" s="152" t="s">
        <v>754</v>
      </c>
      <c r="K7" s="196" t="s">
        <v>724</v>
      </c>
      <c r="L7" s="152"/>
    </row>
    <row r="8" spans="1:14" x14ac:dyDescent="0.3">
      <c r="A8" s="152"/>
      <c r="B8" s="152" t="s">
        <v>725</v>
      </c>
      <c r="C8" s="179"/>
      <c r="D8" s="189" t="s">
        <v>726</v>
      </c>
      <c r="E8" s="232"/>
      <c r="F8" s="231"/>
      <c r="G8" s="231">
        <v>1000000</v>
      </c>
      <c r="H8" s="231"/>
      <c r="I8" s="231"/>
      <c r="J8" s="152" t="s">
        <v>755</v>
      </c>
      <c r="K8" s="196"/>
      <c r="L8" s="152"/>
    </row>
    <row r="9" spans="1:14" x14ac:dyDescent="0.3">
      <c r="A9" s="152"/>
      <c r="B9" s="152"/>
      <c r="C9" s="179"/>
      <c r="D9" s="189" t="s">
        <v>727</v>
      </c>
      <c r="E9" s="232"/>
      <c r="F9" s="231">
        <v>6175000</v>
      </c>
      <c r="G9" s="233"/>
      <c r="H9" s="231"/>
      <c r="I9" s="231"/>
      <c r="J9" s="152"/>
      <c r="K9" s="196"/>
      <c r="L9" s="152"/>
    </row>
    <row r="10" spans="1:14" x14ac:dyDescent="0.3">
      <c r="A10" s="152"/>
      <c r="B10" s="152"/>
      <c r="C10" s="179"/>
      <c r="D10" s="51" t="s">
        <v>728</v>
      </c>
      <c r="E10" s="234"/>
      <c r="F10" s="234"/>
      <c r="G10" s="233"/>
      <c r="H10" s="235"/>
      <c r="I10" s="233"/>
      <c r="J10" s="152"/>
      <c r="K10" s="196"/>
      <c r="L10" s="152"/>
    </row>
    <row r="11" spans="1:14" x14ac:dyDescent="0.3">
      <c r="A11" s="152"/>
      <c r="B11" s="152"/>
      <c r="C11" s="179"/>
      <c r="D11" s="249" t="s">
        <v>729</v>
      </c>
      <c r="E11" s="236"/>
      <c r="F11" s="236">
        <v>1000000</v>
      </c>
      <c r="G11" s="237">
        <v>1000000</v>
      </c>
      <c r="H11" s="238"/>
      <c r="I11" s="237"/>
      <c r="J11" s="152"/>
      <c r="K11" s="196"/>
      <c r="L11" s="152"/>
    </row>
    <row r="12" spans="1:14" x14ac:dyDescent="0.3">
      <c r="A12" s="152"/>
      <c r="B12" s="152"/>
      <c r="C12" s="179"/>
      <c r="D12" s="55" t="s">
        <v>730</v>
      </c>
      <c r="E12" s="239"/>
      <c r="F12" s="240"/>
      <c r="G12" s="241">
        <v>1000000</v>
      </c>
      <c r="H12" s="242"/>
      <c r="I12" s="241"/>
      <c r="J12" s="152"/>
      <c r="K12" s="196"/>
      <c r="L12" s="152"/>
    </row>
    <row r="13" spans="1:14" x14ac:dyDescent="0.3">
      <c r="A13" s="152"/>
      <c r="B13" s="152"/>
      <c r="C13" s="179"/>
      <c r="D13" s="51" t="s">
        <v>731</v>
      </c>
      <c r="E13" s="234">
        <v>1000000</v>
      </c>
      <c r="F13" s="233">
        <v>1000000</v>
      </c>
      <c r="G13" s="237">
        <v>2000000</v>
      </c>
      <c r="H13" s="233">
        <v>2000000</v>
      </c>
      <c r="I13" s="233">
        <v>2000000</v>
      </c>
      <c r="J13" s="152"/>
      <c r="K13" s="196"/>
      <c r="L13" s="152"/>
    </row>
    <row r="14" spans="1:14" x14ac:dyDescent="0.3">
      <c r="A14" s="43">
        <v>3</v>
      </c>
      <c r="B14" s="356" t="s">
        <v>891</v>
      </c>
      <c r="C14" s="356"/>
      <c r="D14" s="43" t="s">
        <v>504</v>
      </c>
      <c r="E14" s="357"/>
      <c r="F14" s="290"/>
      <c r="G14" s="358">
        <v>2000000</v>
      </c>
      <c r="H14" s="290">
        <v>2000000</v>
      </c>
      <c r="I14" s="290">
        <v>2000000</v>
      </c>
      <c r="J14" s="70" t="s">
        <v>734</v>
      </c>
      <c r="K14" s="289" t="s">
        <v>734</v>
      </c>
      <c r="L14" s="152"/>
    </row>
    <row r="15" spans="1:14" x14ac:dyDescent="0.3">
      <c r="A15" s="43">
        <v>4</v>
      </c>
      <c r="B15" s="356" t="s">
        <v>892</v>
      </c>
      <c r="C15" s="356"/>
      <c r="D15" s="154" t="s">
        <v>893</v>
      </c>
      <c r="E15" s="357"/>
      <c r="F15" s="290"/>
      <c r="G15" s="358"/>
      <c r="H15" s="290">
        <v>4000000</v>
      </c>
      <c r="I15" s="290">
        <v>4000000</v>
      </c>
      <c r="J15" s="43" t="s">
        <v>758</v>
      </c>
      <c r="K15" s="356" t="s">
        <v>738</v>
      </c>
      <c r="L15" s="152"/>
    </row>
    <row r="16" spans="1:14" x14ac:dyDescent="0.3">
      <c r="A16" s="70">
        <v>5</v>
      </c>
      <c r="B16" s="151" t="s">
        <v>867</v>
      </c>
      <c r="C16" s="243" t="s">
        <v>732</v>
      </c>
      <c r="D16" s="183" t="s">
        <v>733</v>
      </c>
      <c r="E16" s="35"/>
      <c r="F16" s="233">
        <v>1769000</v>
      </c>
      <c r="G16" s="233">
        <v>1769000</v>
      </c>
      <c r="H16" s="233">
        <v>1769000</v>
      </c>
      <c r="I16" s="233">
        <v>1769000</v>
      </c>
      <c r="J16" s="43"/>
      <c r="K16" s="356" t="s">
        <v>918</v>
      </c>
      <c r="L16" s="152"/>
      <c r="N16" s="50">
        <v>1</v>
      </c>
    </row>
    <row r="17" spans="1:12" x14ac:dyDescent="0.3">
      <c r="A17" s="154"/>
      <c r="B17" s="179" t="s">
        <v>735</v>
      </c>
      <c r="C17" s="152" t="s">
        <v>736</v>
      </c>
      <c r="D17" s="181" t="s">
        <v>737</v>
      </c>
      <c r="E17" s="234">
        <v>1000000</v>
      </c>
      <c r="F17" s="234">
        <v>1000000</v>
      </c>
      <c r="G17" s="234">
        <v>1000000</v>
      </c>
      <c r="H17" s="234">
        <v>1000000</v>
      </c>
      <c r="I17" s="234">
        <v>1000000</v>
      </c>
      <c r="J17" s="152"/>
      <c r="K17" s="179"/>
      <c r="L17" s="152"/>
    </row>
    <row r="18" spans="1:12" x14ac:dyDescent="0.3">
      <c r="A18" s="51">
        <v>6</v>
      </c>
      <c r="B18" s="151" t="s">
        <v>739</v>
      </c>
      <c r="C18" s="152"/>
      <c r="D18" s="183" t="s">
        <v>740</v>
      </c>
      <c r="E18" s="35">
        <v>100000</v>
      </c>
      <c r="F18" s="41">
        <v>100000</v>
      </c>
      <c r="G18" s="41">
        <v>100000</v>
      </c>
      <c r="H18" s="41">
        <v>100000</v>
      </c>
      <c r="I18" s="41">
        <v>100000</v>
      </c>
      <c r="J18" s="152"/>
      <c r="K18" s="179"/>
      <c r="L18" s="152"/>
    </row>
    <row r="19" spans="1:12" x14ac:dyDescent="0.3">
      <c r="A19" s="55"/>
      <c r="B19" s="153" t="s">
        <v>741</v>
      </c>
      <c r="C19" s="55"/>
      <c r="D19" s="181"/>
      <c r="E19" s="163"/>
      <c r="F19" s="60"/>
      <c r="G19" s="60"/>
      <c r="H19" s="60"/>
      <c r="I19" s="60"/>
      <c r="J19" s="55"/>
      <c r="K19" s="153"/>
      <c r="L19" s="55"/>
    </row>
    <row r="20" spans="1:12" x14ac:dyDescent="0.3">
      <c r="A20" s="196"/>
      <c r="B20" s="196"/>
      <c r="C20" s="196"/>
      <c r="D20" s="196"/>
      <c r="E20" s="203"/>
      <c r="F20" s="59"/>
      <c r="G20" s="59"/>
      <c r="H20" s="59"/>
      <c r="I20" s="59"/>
      <c r="J20" s="196"/>
      <c r="K20" s="196"/>
      <c r="L20" s="196"/>
    </row>
    <row r="21" spans="1:12" x14ac:dyDescent="0.3">
      <c r="A21" s="196"/>
      <c r="B21" s="196"/>
      <c r="C21" s="196"/>
      <c r="D21" s="196"/>
      <c r="E21" s="203"/>
      <c r="F21" s="59"/>
      <c r="G21" s="59"/>
      <c r="H21" s="59"/>
      <c r="I21" s="59"/>
      <c r="J21" s="196"/>
      <c r="K21" s="196"/>
      <c r="L21" s="196"/>
    </row>
    <row r="22" spans="1:12" x14ac:dyDescent="0.3">
      <c r="A22" s="196"/>
      <c r="B22" s="196"/>
      <c r="C22" s="196"/>
      <c r="D22" s="196"/>
      <c r="E22" s="203"/>
      <c r="F22" s="59"/>
      <c r="G22" s="59"/>
      <c r="H22" s="59"/>
      <c r="I22" s="59"/>
      <c r="J22" s="196"/>
      <c r="K22" s="196">
        <v>78</v>
      </c>
      <c r="L22" s="196"/>
    </row>
    <row r="23" spans="1:12" x14ac:dyDescent="0.3">
      <c r="A23" s="196"/>
      <c r="B23" s="196"/>
      <c r="C23" s="196"/>
      <c r="D23" s="196"/>
      <c r="E23" s="203"/>
      <c r="F23" s="59"/>
      <c r="G23" s="59"/>
      <c r="H23" s="59"/>
      <c r="I23" s="59"/>
      <c r="J23" s="196"/>
      <c r="K23" s="196"/>
      <c r="L23" s="196"/>
    </row>
    <row r="24" spans="1:12" x14ac:dyDescent="0.3">
      <c r="A24" s="196"/>
      <c r="B24" s="196"/>
      <c r="C24" s="196"/>
      <c r="D24" s="196"/>
      <c r="E24" s="203"/>
      <c r="F24" s="59"/>
      <c r="G24" s="59"/>
      <c r="H24" s="59"/>
      <c r="I24" s="59"/>
      <c r="J24" s="196"/>
      <c r="K24" s="196"/>
      <c r="L24" s="196"/>
    </row>
    <row r="25" spans="1:12" ht="20.25" x14ac:dyDescent="0.3">
      <c r="B25" s="227" t="s">
        <v>712</v>
      </c>
      <c r="E25" s="176"/>
      <c r="L25" s="228"/>
    </row>
    <row r="26" spans="1:12" x14ac:dyDescent="0.3">
      <c r="A26" s="405" t="s">
        <v>9</v>
      </c>
      <c r="B26" s="405" t="s">
        <v>10</v>
      </c>
      <c r="C26" s="352" t="s">
        <v>11</v>
      </c>
      <c r="D26" s="353" t="s">
        <v>12</v>
      </c>
      <c r="E26" s="416" t="s">
        <v>713</v>
      </c>
      <c r="F26" s="417"/>
      <c r="G26" s="417"/>
      <c r="H26" s="417"/>
      <c r="I26" s="418"/>
      <c r="J26" s="353" t="s">
        <v>14</v>
      </c>
      <c r="K26" s="419" t="s">
        <v>15</v>
      </c>
      <c r="L26" s="420" t="s">
        <v>16</v>
      </c>
    </row>
    <row r="27" spans="1:12" x14ac:dyDescent="0.3">
      <c r="A27" s="405"/>
      <c r="B27" s="405"/>
      <c r="C27" s="7" t="s">
        <v>17</v>
      </c>
      <c r="D27" s="354" t="s">
        <v>762</v>
      </c>
      <c r="E27" s="353">
        <v>2561</v>
      </c>
      <c r="F27" s="353">
        <v>2562</v>
      </c>
      <c r="G27" s="353">
        <v>2563</v>
      </c>
      <c r="H27" s="353">
        <v>2564</v>
      </c>
      <c r="I27" s="353">
        <v>2565</v>
      </c>
      <c r="J27" s="354" t="s">
        <v>19</v>
      </c>
      <c r="K27" s="419"/>
      <c r="L27" s="420"/>
    </row>
    <row r="28" spans="1:12" x14ac:dyDescent="0.3">
      <c r="A28" s="405"/>
      <c r="B28" s="405"/>
      <c r="C28" s="205"/>
      <c r="D28" s="355" t="s">
        <v>763</v>
      </c>
      <c r="E28" s="355" t="s">
        <v>20</v>
      </c>
      <c r="F28" s="355" t="s">
        <v>20</v>
      </c>
      <c r="G28" s="355" t="s">
        <v>20</v>
      </c>
      <c r="H28" s="355" t="s">
        <v>20</v>
      </c>
      <c r="I28" s="355" t="s">
        <v>20</v>
      </c>
      <c r="J28" s="229"/>
      <c r="K28" s="419"/>
      <c r="L28" s="424"/>
    </row>
    <row r="29" spans="1:12" ht="56.25" x14ac:dyDescent="0.3">
      <c r="A29" s="43">
        <v>7</v>
      </c>
      <c r="B29" s="56" t="s">
        <v>894</v>
      </c>
      <c r="C29" s="42" t="s">
        <v>895</v>
      </c>
      <c r="D29" s="70" t="s">
        <v>255</v>
      </c>
      <c r="E29" s="357"/>
      <c r="F29" s="290"/>
      <c r="G29" s="290"/>
      <c r="H29" s="290"/>
      <c r="I29" s="290">
        <v>200000</v>
      </c>
      <c r="J29" s="43" t="s">
        <v>859</v>
      </c>
      <c r="K29" s="56" t="s">
        <v>897</v>
      </c>
      <c r="L29" s="152"/>
    </row>
    <row r="30" spans="1:12" ht="81.75" customHeight="1" x14ac:dyDescent="0.3">
      <c r="A30" s="152"/>
      <c r="B30" s="56"/>
      <c r="C30" s="161" t="s">
        <v>896</v>
      </c>
      <c r="D30" s="55"/>
      <c r="E30" s="386"/>
      <c r="F30" s="61"/>
      <c r="G30" s="61"/>
      <c r="H30" s="61"/>
      <c r="I30" s="61"/>
      <c r="J30" s="152"/>
      <c r="K30" s="56" t="s">
        <v>898</v>
      </c>
      <c r="L30" s="152"/>
    </row>
    <row r="31" spans="1:12" x14ac:dyDescent="0.3">
      <c r="A31" s="51">
        <v>8</v>
      </c>
      <c r="B31" s="151" t="s">
        <v>742</v>
      </c>
      <c r="C31" s="179" t="s">
        <v>602</v>
      </c>
      <c r="D31" s="51" t="s">
        <v>740</v>
      </c>
      <c r="E31" s="35">
        <v>100000</v>
      </c>
      <c r="F31" s="41">
        <v>100000</v>
      </c>
      <c r="G31" s="41">
        <v>100000</v>
      </c>
      <c r="H31" s="41">
        <v>100000</v>
      </c>
      <c r="I31" s="41">
        <v>100000</v>
      </c>
      <c r="J31" s="51" t="s">
        <v>743</v>
      </c>
      <c r="K31" s="151" t="s">
        <v>649</v>
      </c>
      <c r="L31" s="152"/>
    </row>
    <row r="32" spans="1:12" x14ac:dyDescent="0.3">
      <c r="A32" s="55"/>
      <c r="B32" s="153" t="s">
        <v>744</v>
      </c>
      <c r="C32" s="153" t="s">
        <v>745</v>
      </c>
      <c r="D32" s="55"/>
      <c r="E32" s="163"/>
      <c r="F32" s="60"/>
      <c r="G32" s="60"/>
      <c r="H32" s="60"/>
      <c r="I32" s="60"/>
      <c r="J32" s="55" t="s">
        <v>746</v>
      </c>
      <c r="K32" s="153" t="s">
        <v>747</v>
      </c>
      <c r="L32" s="152"/>
    </row>
    <row r="33" spans="1:12" x14ac:dyDescent="0.3">
      <c r="A33" s="51">
        <v>9</v>
      </c>
      <c r="B33" s="151" t="s">
        <v>748</v>
      </c>
      <c r="C33" s="51" t="s">
        <v>749</v>
      </c>
      <c r="D33" s="51" t="s">
        <v>756</v>
      </c>
      <c r="E33" s="35">
        <v>100000</v>
      </c>
      <c r="F33" s="41">
        <v>100000</v>
      </c>
      <c r="G33" s="41">
        <v>100000</v>
      </c>
      <c r="H33" s="41">
        <v>100000</v>
      </c>
      <c r="I33" s="41">
        <v>100000</v>
      </c>
      <c r="J33" s="51" t="s">
        <v>750</v>
      </c>
      <c r="K33" s="51" t="s">
        <v>750</v>
      </c>
      <c r="L33" s="152"/>
    </row>
    <row r="34" spans="1:12" ht="37.5" x14ac:dyDescent="0.3">
      <c r="A34" s="55"/>
      <c r="B34" s="291" t="s">
        <v>744</v>
      </c>
      <c r="C34" s="154" t="s">
        <v>751</v>
      </c>
      <c r="D34" s="161" t="s">
        <v>757</v>
      </c>
      <c r="E34" s="163"/>
      <c r="F34" s="60"/>
      <c r="G34" s="60"/>
      <c r="H34" s="60"/>
      <c r="I34" s="60"/>
      <c r="J34" s="154" t="s">
        <v>752</v>
      </c>
      <c r="K34" s="161" t="s">
        <v>753</v>
      </c>
      <c r="L34" s="55"/>
    </row>
    <row r="35" spans="1:12" s="227" customFormat="1" x14ac:dyDescent="0.3">
      <c r="A35" s="319"/>
      <c r="B35" s="320" t="s">
        <v>928</v>
      </c>
      <c r="C35" s="387"/>
      <c r="D35" s="198"/>
      <c r="E35" s="388">
        <f>SUM(E5:E19,E29:E34)</f>
        <v>3400000</v>
      </c>
      <c r="F35" s="388">
        <f t="shared" ref="F35:I35" si="0">SUM(F5:F19,F29:F34)</f>
        <v>11344000</v>
      </c>
      <c r="G35" s="388">
        <f t="shared" si="0"/>
        <v>10569000</v>
      </c>
      <c r="H35" s="388">
        <f t="shared" si="0"/>
        <v>11569000</v>
      </c>
      <c r="I35" s="388">
        <f t="shared" si="0"/>
        <v>11769000</v>
      </c>
      <c r="J35" s="196"/>
      <c r="K35" s="196"/>
      <c r="L35" s="196"/>
    </row>
    <row r="36" spans="1:12" x14ac:dyDescent="0.3">
      <c r="A36" s="196"/>
      <c r="B36" s="196"/>
      <c r="C36" s="203"/>
      <c r="D36" s="196"/>
      <c r="E36" s="203"/>
      <c r="F36" s="59"/>
      <c r="G36" s="59"/>
      <c r="H36" s="59"/>
      <c r="I36" s="59"/>
      <c r="J36" s="196"/>
      <c r="K36" s="196"/>
      <c r="L36" s="196"/>
    </row>
    <row r="37" spans="1:12" x14ac:dyDescent="0.3">
      <c r="A37" s="196"/>
      <c r="B37" s="196"/>
      <c r="C37" s="196"/>
      <c r="D37" s="196"/>
      <c r="E37" s="203"/>
      <c r="F37" s="59"/>
      <c r="G37" s="59"/>
      <c r="H37" s="59"/>
      <c r="I37" s="59"/>
      <c r="J37" s="196"/>
      <c r="K37" s="196"/>
      <c r="L37" s="196"/>
    </row>
    <row r="38" spans="1:12" x14ac:dyDescent="0.3">
      <c r="A38" s="196"/>
      <c r="B38" s="196"/>
      <c r="C38" s="196"/>
      <c r="D38" s="196"/>
      <c r="E38" s="203"/>
      <c r="F38" s="59"/>
      <c r="G38" s="59"/>
      <c r="H38" s="59"/>
      <c r="I38" s="59"/>
      <c r="J38" s="196"/>
      <c r="K38" s="196">
        <v>79</v>
      </c>
      <c r="L38" s="196"/>
    </row>
    <row r="39" spans="1:12" x14ac:dyDescent="0.3">
      <c r="A39" s="196"/>
      <c r="B39" s="196"/>
      <c r="C39" s="196"/>
      <c r="D39" s="196"/>
      <c r="E39" s="203"/>
      <c r="F39" s="59"/>
      <c r="G39" s="59"/>
      <c r="H39" s="59"/>
      <c r="I39" s="59"/>
      <c r="J39" s="196"/>
      <c r="K39" s="196"/>
      <c r="L39" s="196"/>
    </row>
    <row r="40" spans="1:12" x14ac:dyDescent="0.3">
      <c r="A40" s="196"/>
      <c r="B40" s="196"/>
      <c r="C40" s="196"/>
      <c r="D40" s="196"/>
      <c r="E40" s="203"/>
      <c r="F40" s="59"/>
      <c r="G40" s="59"/>
      <c r="H40" s="59"/>
      <c r="I40" s="59"/>
      <c r="J40" s="196"/>
      <c r="K40" s="196"/>
      <c r="L40" s="196"/>
    </row>
    <row r="41" spans="1:12" x14ac:dyDescent="0.3">
      <c r="A41" s="196"/>
      <c r="B41" s="196"/>
      <c r="C41" s="196"/>
      <c r="D41" s="196"/>
      <c r="E41" s="203"/>
      <c r="F41" s="59"/>
      <c r="G41" s="59"/>
      <c r="H41" s="59"/>
      <c r="I41" s="59"/>
      <c r="J41" s="196"/>
      <c r="K41" s="196"/>
      <c r="L41" s="196"/>
    </row>
    <row r="42" spans="1:12" x14ac:dyDescent="0.3">
      <c r="A42" s="196"/>
      <c r="B42" s="196"/>
      <c r="C42" s="196"/>
      <c r="D42" s="196"/>
      <c r="E42" s="203"/>
      <c r="F42" s="59"/>
      <c r="G42" s="59"/>
      <c r="H42" s="59"/>
      <c r="I42" s="59"/>
      <c r="J42" s="196"/>
      <c r="K42" s="196"/>
      <c r="L42" s="196"/>
    </row>
    <row r="43" spans="1:12" x14ac:dyDescent="0.3">
      <c r="B43" s="196"/>
      <c r="C43" s="196"/>
      <c r="D43" s="196"/>
      <c r="E43" s="244">
        <f>SUM(E5:E19,E29:E34)</f>
        <v>3400000</v>
      </c>
      <c r="F43" s="244">
        <f t="shared" ref="F43:I43" si="1">SUM(F5:F19,F29:F34)</f>
        <v>11344000</v>
      </c>
      <c r="G43" s="244">
        <f t="shared" si="1"/>
        <v>10569000</v>
      </c>
      <c r="H43" s="244">
        <f t="shared" si="1"/>
        <v>11569000</v>
      </c>
      <c r="I43" s="244">
        <f t="shared" si="1"/>
        <v>11769000</v>
      </c>
    </row>
    <row r="44" spans="1:12" ht="20.25" x14ac:dyDescent="0.3">
      <c r="C44" s="176"/>
      <c r="D44" s="245"/>
      <c r="E44" s="246">
        <v>7</v>
      </c>
      <c r="F44" s="246">
        <v>8</v>
      </c>
      <c r="G44" s="246">
        <v>8</v>
      </c>
      <c r="H44" s="246">
        <v>7</v>
      </c>
      <c r="I44" s="246">
        <v>8</v>
      </c>
    </row>
    <row r="45" spans="1:12" ht="20.25" x14ac:dyDescent="0.3">
      <c r="C45" s="176"/>
      <c r="D45" s="176"/>
    </row>
    <row r="46" spans="1:12" ht="20.25" x14ac:dyDescent="0.3">
      <c r="C46" s="176"/>
      <c r="D46" s="176"/>
    </row>
    <row r="47" spans="1:12" ht="20.25" x14ac:dyDescent="0.3">
      <c r="C47" s="176"/>
      <c r="D47" s="176"/>
    </row>
    <row r="48" spans="1:12" ht="20.25" x14ac:dyDescent="0.3">
      <c r="C48" s="176"/>
      <c r="D48" s="176"/>
    </row>
    <row r="49" spans="3:12" ht="20.25" x14ac:dyDescent="0.3">
      <c r="C49" s="176"/>
      <c r="D49" s="176">
        <v>1</v>
      </c>
      <c r="E49" s="247" t="e">
        <f>SUM(#REF!,#REF!,#REF!,#REF!,#REF!,#REF!,#REF!,#REF!,#REF!,#REF!,#REF!,#REF!,#REF!,#REF!,#REF!,#REF!,#REF!,#REF!,#REF!,#REF!,#REF!,#REF!,#REF!)</f>
        <v>#REF!</v>
      </c>
      <c r="F49" s="247" t="e">
        <f>SUM(#REF!,#REF!,#REF!,#REF!,#REF!,#REF!,#REF!,#REF!,#REF!,#REF!,#REF!,#REF!,#REF!,#REF!,#REF!,#REF!,#REF!,#REF!,#REF!,#REF!,#REF!,#REF!,#REF!)</f>
        <v>#REF!</v>
      </c>
      <c r="G49" s="247"/>
      <c r="H49" s="247"/>
      <c r="I49" s="247" t="e">
        <f>SUM(#REF!,#REF!,#REF!,#REF!,#REF!,#REF!,#REF!,#REF!,#REF!,#REF!,#REF!,#REF!,#REF!,#REF!,#REF!,#REF!,#REF!,#REF!,#REF!,#REF!,#REF!,#REF!,#REF!)</f>
        <v>#REF!</v>
      </c>
    </row>
    <row r="50" spans="3:12" ht="20.25" x14ac:dyDescent="0.3">
      <c r="C50" s="176"/>
      <c r="D50" s="176">
        <v>2</v>
      </c>
      <c r="E50" s="248" t="e">
        <f>SUM(#REF!,#REF!,#REF!,#REF!,#REF!,#REF!,#REF!,#REF!,#REF!,#REF!,#REF!,#REF!,#REF!,#REF!,#REF!,#REF!,#REF!,E44)</f>
        <v>#REF!</v>
      </c>
      <c r="F50" s="248" t="e">
        <f>SUM(#REF!,#REF!,#REF!,#REF!,#REF!,#REF!,#REF!,#REF!,#REF!,#REF!,#REF!,#REF!,#REF!,#REF!,#REF!,#REF!,#REF!,F44)</f>
        <v>#REF!</v>
      </c>
      <c r="G50" s="248"/>
      <c r="H50" s="248"/>
      <c r="I50" s="248" t="e">
        <f>SUM(#REF!,#REF!,#REF!,#REF!,#REF!,#REF!,#REF!,#REF!,#REF!,#REF!,#REF!,#REF!,#REF!,#REF!,#REF!,#REF!,#REF!,I44)</f>
        <v>#REF!</v>
      </c>
    </row>
    <row r="52" spans="3:12" x14ac:dyDescent="0.3">
      <c r="D52" s="50" t="s">
        <v>265</v>
      </c>
      <c r="E52" s="246" t="e">
        <f>SUM(E49:E50)</f>
        <v>#REF!</v>
      </c>
      <c r="F52" s="246" t="e">
        <f>SUM(F49:F50)</f>
        <v>#REF!</v>
      </c>
      <c r="G52" s="246"/>
      <c r="H52" s="246"/>
      <c r="I52" s="246" t="e">
        <f>SUM(I49:I50)</f>
        <v>#REF!</v>
      </c>
      <c r="L52" s="50">
        <v>74</v>
      </c>
    </row>
  </sheetData>
  <mergeCells count="10">
    <mergeCell ref="A2:A4"/>
    <mergeCell ref="B2:B4"/>
    <mergeCell ref="E2:I2"/>
    <mergeCell ref="K2:K4"/>
    <mergeCell ref="L2:L4"/>
    <mergeCell ref="A26:A28"/>
    <mergeCell ref="B26:B28"/>
    <mergeCell ref="E26:I26"/>
    <mergeCell ref="K26:K28"/>
    <mergeCell ref="L26:L28"/>
  </mergeCells>
  <pageMargins left="0.78740157480314965" right="0.78740157480314965" top="1.181102362204724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F16" sqref="F16"/>
    </sheetView>
  </sheetViews>
  <sheetFormatPr defaultRowHeight="18.75" x14ac:dyDescent="0.3"/>
  <cols>
    <col min="1" max="1" width="11.125" style="366" customWidth="1"/>
    <col min="2" max="2" width="14.625" style="366" bestFit="1" customWidth="1"/>
    <col min="3" max="3" width="11.875" style="366" bestFit="1" customWidth="1"/>
    <col min="4" max="7" width="13" style="366" bestFit="1" customWidth="1"/>
    <col min="8" max="16384" width="9" style="366"/>
  </cols>
  <sheetData>
    <row r="2" spans="1:7" s="376" customFormat="1" x14ac:dyDescent="0.2">
      <c r="A2" s="375" t="s">
        <v>901</v>
      </c>
      <c r="B2" s="375">
        <v>61</v>
      </c>
      <c r="C2" s="375">
        <v>62</v>
      </c>
      <c r="D2" s="375">
        <v>63</v>
      </c>
      <c r="E2" s="375">
        <v>64</v>
      </c>
      <c r="F2" s="375">
        <v>65</v>
      </c>
      <c r="G2" s="378" t="s">
        <v>265</v>
      </c>
    </row>
    <row r="3" spans="1:7" x14ac:dyDescent="0.3">
      <c r="A3" s="367" t="s">
        <v>902</v>
      </c>
      <c r="B3" s="372">
        <f>SUM('ถนน คสล.'!N150,ปรับปรุง!N271,'ยกระดับ บุกเบิก'!N81,ท่อเหลี่ยม!E98,วางท่อ!E194,ไฟฟ้า!N98,แผนพานิชย์!E43)</f>
        <v>88388360</v>
      </c>
      <c r="C3" s="372">
        <f>SUM('ถนน คสล.'!O150,ปรับปรุง!O271,'ยกระดับ บุกเบิก'!O81,ท่อเหลี่ยม!F98,วางท่อ!F194,ไฟฟ้า!O98,แผนพานิชย์!F43)</f>
        <v>51351670</v>
      </c>
      <c r="D3" s="372">
        <f>SUM('ถนน คสล.'!P150,ปรับปรุง!P271,'ยกระดับ บุกเบิก'!P81,ท่อเหลี่ยม!G98,วางท่อ!G194,ไฟฟ้า!P98,แผนพานิชย์!G43)</f>
        <v>131843130</v>
      </c>
      <c r="E3" s="372">
        <f>SUM('ถนน คสล.'!Q150,ปรับปรุง!Q271,'ยกระดับ บุกเบิก'!Q81,ท่อเหลี่ยม!H98,วางท่อ!H194,ไฟฟ้า!Q98,แผนพานิชย์!H43)</f>
        <v>139598100</v>
      </c>
      <c r="F3" s="372">
        <f>SUM('ถนน คสล.'!R150,ปรับปรุง!R271,'ยกระดับ บุกเบิก'!R81,ท่อเหลี่ยม!I98,วางท่อ!I194,ไฟฟ้า!R98,แผนพานิชย์!I43)</f>
        <v>145552860</v>
      </c>
      <c r="G3" s="377">
        <f>SUM(B3:F3)</f>
        <v>556734120</v>
      </c>
    </row>
    <row r="4" spans="1:7" x14ac:dyDescent="0.3">
      <c r="A4" s="367" t="s">
        <v>903</v>
      </c>
      <c r="B4" s="372">
        <f>SUM(แผนพานิชย์!E43)</f>
        <v>3400000</v>
      </c>
      <c r="C4" s="372">
        <f>SUM(แผนพานิชย์!F43)</f>
        <v>11344000</v>
      </c>
      <c r="D4" s="372">
        <f>SUM(แผนพานิชย์!G43)</f>
        <v>10569000</v>
      </c>
      <c r="E4" s="372">
        <f>SUM(แผนพานิชย์!H43)</f>
        <v>11569000</v>
      </c>
      <c r="F4" s="372">
        <f>SUM(แผนพานิชย์!I43)</f>
        <v>11769000</v>
      </c>
      <c r="G4" s="377">
        <f>SUM(B4:F4)</f>
        <v>48651000</v>
      </c>
    </row>
    <row r="5" spans="1:7" x14ac:dyDescent="0.3">
      <c r="G5" s="377"/>
    </row>
    <row r="6" spans="1:7" s="373" customFormat="1" x14ac:dyDescent="0.3">
      <c r="A6" s="373" t="s">
        <v>265</v>
      </c>
      <c r="B6" s="374">
        <f>SUM(B3:B4)</f>
        <v>91788360</v>
      </c>
      <c r="C6" s="374">
        <f t="shared" ref="C6:F6" si="0">SUM(C3:C4)</f>
        <v>62695670</v>
      </c>
      <c r="D6" s="374">
        <f t="shared" si="0"/>
        <v>142412130</v>
      </c>
      <c r="E6" s="374">
        <f t="shared" si="0"/>
        <v>151167100</v>
      </c>
      <c r="F6" s="374">
        <f t="shared" si="0"/>
        <v>157321860</v>
      </c>
      <c r="G6" s="377">
        <f t="shared" ref="G6" si="1">SUM(B6:F6)</f>
        <v>605385120</v>
      </c>
    </row>
    <row r="9" spans="1:7" x14ac:dyDescent="0.3">
      <c r="B9" s="401">
        <f>SUM('ถนน คสล.'!E152,ปรับปรุง!E273,'ยกระดับ บุกเบิก'!E90,แผนพานิชย์!E44)</f>
        <v>58</v>
      </c>
      <c r="C9" s="401">
        <f>SUM('ถนน คสล.'!F152,ปรับปรุง!F273,'ยกระดับ บุกเบิก'!F90,แผนพานิชย์!F44)</f>
        <v>42</v>
      </c>
      <c r="D9" s="401">
        <f>SUM('ถนน คสล.'!G152,ปรับปรุง!G273,'ยกระดับ บุกเบิก'!G90,แผนพานิชย์!G44)</f>
        <v>149</v>
      </c>
      <c r="E9" s="401">
        <f>SUM('ถนน คสล.'!H152,ปรับปรุง!H273,'ยกระดับ บุกเบิก'!H90,แผนพานิชย์!H44)</f>
        <v>175</v>
      </c>
      <c r="F9" s="401">
        <f>SUM('ถนน คสล.'!I152,ปรับปรุง!I273,'ยกระดับ บุกเบิก'!I90,แผนพานิชย์!I44)</f>
        <v>183</v>
      </c>
      <c r="G9" s="377">
        <f>SUM(B9:F9)</f>
        <v>607</v>
      </c>
    </row>
    <row r="10" spans="1:7" x14ac:dyDescent="0.3">
      <c r="B10" s="366">
        <v>19</v>
      </c>
      <c r="C10" s="366">
        <v>19</v>
      </c>
      <c r="D10" s="366">
        <v>19</v>
      </c>
      <c r="E10" s="366">
        <v>19</v>
      </c>
      <c r="F10" s="366">
        <v>19</v>
      </c>
      <c r="G10" s="377">
        <f t="shared" ref="G10:G12" si="2">SUM(B10:F10)</f>
        <v>95</v>
      </c>
    </row>
    <row r="11" spans="1:7" x14ac:dyDescent="0.3">
      <c r="A11" s="367" t="s">
        <v>902</v>
      </c>
      <c r="B11" s="401">
        <f>SUM(B9:B10)</f>
        <v>77</v>
      </c>
      <c r="C11" s="401">
        <f t="shared" ref="C11:F11" si="3">SUM(C9:C10)</f>
        <v>61</v>
      </c>
      <c r="D11" s="401">
        <f t="shared" si="3"/>
        <v>168</v>
      </c>
      <c r="E11" s="401">
        <f t="shared" si="3"/>
        <v>194</v>
      </c>
      <c r="F11" s="401">
        <f t="shared" si="3"/>
        <v>202</v>
      </c>
      <c r="G11" s="377">
        <f t="shared" si="2"/>
        <v>702</v>
      </c>
    </row>
    <row r="12" spans="1:7" x14ac:dyDescent="0.3">
      <c r="A12" s="367" t="s">
        <v>903</v>
      </c>
      <c r="B12" s="366">
        <v>8</v>
      </c>
      <c r="C12" s="366">
        <v>7</v>
      </c>
      <c r="D12" s="366">
        <v>7</v>
      </c>
      <c r="E12" s="366">
        <v>8</v>
      </c>
      <c r="F12" s="366">
        <v>8</v>
      </c>
      <c r="G12" s="377">
        <f t="shared" si="2"/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ถนน คสล.</vt:lpstr>
      <vt:lpstr>ปรับปรุง</vt:lpstr>
      <vt:lpstr>ยกระดับ บุกเบิก</vt:lpstr>
      <vt:lpstr>ท่อเหลี่ยม</vt:lpstr>
      <vt:lpstr>วางท่อ</vt:lpstr>
      <vt:lpstr>ไฟฟ้า</vt:lpstr>
      <vt:lpstr>แผนพานิชย์</vt:lpstr>
      <vt:lpstr>รวม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2019-08-14T07:15:57Z</cp:lastPrinted>
  <dcterms:created xsi:type="dcterms:W3CDTF">2019-06-13T08:13:47Z</dcterms:created>
  <dcterms:modified xsi:type="dcterms:W3CDTF">2019-08-15T03:32:12Z</dcterms:modified>
</cp:coreProperties>
</file>